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290" windowHeight="7935" tabRatio="842" activeTab="0"/>
  </bookViews>
  <sheets>
    <sheet name="ตารางที่ 1 สรุป_ปี2561" sheetId="1" r:id="rId1"/>
    <sheet name="ตารางที่ 2 สรุป_ปี2562" sheetId="2" r:id="rId2"/>
    <sheet name="เอกสารหมายเลข 1" sheetId="3" r:id="rId3"/>
    <sheet name="เอกสารหมายเลข 2" sheetId="4" r:id="rId4"/>
    <sheet name="เอกสารหมายเลข 3" sheetId="5" r:id="rId5"/>
    <sheet name="เอกสารหมายเลข 4" sheetId="6" r:id="rId6"/>
  </sheets>
  <definedNames>
    <definedName name="_xlnm.Print_Titles" localSheetId="2">'เอกสารหมายเลข 1'!$4:$5</definedName>
    <definedName name="_xlnm.Print_Titles" localSheetId="3">'เอกสารหมายเลข 2'!$4:$5</definedName>
    <definedName name="_xlnm.Print_Titles" localSheetId="4">'เอกสารหมายเลข 3'!$4:$6</definedName>
    <definedName name="_xlnm.Print_Titles" localSheetId="5">'เอกสารหมายเลข 4'!$4:$6</definedName>
  </definedNames>
  <calcPr fullCalcOnLoad="1"/>
</workbook>
</file>

<file path=xl/sharedStrings.xml><?xml version="1.0" encoding="utf-8"?>
<sst xmlns="http://schemas.openxmlformats.org/spreadsheetml/2006/main" count="606" uniqueCount="391">
  <si>
    <t>สาขาวิชา/คณะ/หน่วยงาน</t>
  </si>
  <si>
    <t>ระดับ</t>
  </si>
  <si>
    <t>ยืนยัน</t>
  </si>
  <si>
    <t>ชะลอ</t>
  </si>
  <si>
    <t>จำนวน  (คน)</t>
  </si>
  <si>
    <t>จำนวนที่คณะยืนยัน</t>
  </si>
  <si>
    <t>Admission</t>
  </si>
  <si>
    <t>รวม</t>
  </si>
  <si>
    <t>14 จังหวัด</t>
  </si>
  <si>
    <t>เรียนดี</t>
  </si>
  <si>
    <t>ป.ตรี</t>
  </si>
  <si>
    <t>แผน</t>
  </si>
  <si>
    <t>สาขาวิชา</t>
  </si>
  <si>
    <t>จำนวนนักศึกษาจำแนกตามปีการศึกษา</t>
  </si>
  <si>
    <t>เอกสารหมายเลข 1</t>
  </si>
  <si>
    <t>เหตุผลและความจำเป็นที่ชะลอ</t>
  </si>
  <si>
    <t>ของหลักสูตร</t>
  </si>
  <si>
    <t>ความคืบหน้า</t>
  </si>
  <si>
    <t>ü</t>
  </si>
  <si>
    <t>เอกสารหมายเลข 2</t>
  </si>
  <si>
    <t>(คน)</t>
  </si>
  <si>
    <t>ขั้นตอนที่กำลังดำเนินการของสาขาวิชาใหม่</t>
  </si>
  <si>
    <t>เอกสารหมายเลข 3</t>
  </si>
  <si>
    <t xml:space="preserve"> </t>
  </si>
  <si>
    <t>ระดับปริญญาตรี</t>
  </si>
  <si>
    <t>สาขาวิชาเดิม</t>
  </si>
  <si>
    <t xml:space="preserve"> - หลักสูตร 5 ปี</t>
  </si>
  <si>
    <t>คณิตศาสตร์</t>
  </si>
  <si>
    <t>วิทยาศาสตร์ทั่วไป</t>
  </si>
  <si>
    <t xml:space="preserve">เคมี </t>
  </si>
  <si>
    <t>ชีววิทยา</t>
  </si>
  <si>
    <t>ฟิสิกส์</t>
  </si>
  <si>
    <t>ภาษาไทย</t>
  </si>
  <si>
    <t>ภาษาอังกฤษ</t>
  </si>
  <si>
    <t>ศิลปศึกษา</t>
  </si>
  <si>
    <t>การประถมศึกษา</t>
  </si>
  <si>
    <t>สุขศึกษา</t>
  </si>
  <si>
    <t>พลศึกษา</t>
  </si>
  <si>
    <t xml:space="preserve"> - หลักสูตร 4 ปี</t>
  </si>
  <si>
    <t>จิตวิทยา</t>
  </si>
  <si>
    <t>เทคโนโลยีและสื่อสารการศึกษา</t>
  </si>
  <si>
    <t>สาขาวิชาใหม่</t>
  </si>
  <si>
    <t>ระดับประกาศนียบัตรบัณฑิต</t>
  </si>
  <si>
    <t>วิชาชีพครู (ครูสอนศาสนาอิสลาม)</t>
  </si>
  <si>
    <t xml:space="preserve">วิชาชีพครู </t>
  </si>
  <si>
    <t>ระดับปริญญาโท</t>
  </si>
  <si>
    <t>จิตวิทยา (Full Fee)</t>
  </si>
  <si>
    <t>การศึกษาเพื่อการพัฒนาที่ยั่งยืน (เดิม การศึกษานอกระบบเพื่อการพัฒนา</t>
  </si>
  <si>
    <t>ที่ยั่งยืน)</t>
  </si>
  <si>
    <t>การพัฒนาที่ยั่งยืน)</t>
  </si>
  <si>
    <t>การศึกษาเพื่อการพัฒนาที่ยั่งยืน (Full Fee) (เดิม การศึกษานอกระบบเพื่อ</t>
  </si>
  <si>
    <t>การบริหารการศึกษา</t>
  </si>
  <si>
    <t>การวิจัยและประเมินผลการศึกษา (เดิม การวัดผลและวิจัยทางการศึกษา)</t>
  </si>
  <si>
    <t>การบริหารการศึกษา (Full Fee - วข.หาดใหญ่)</t>
  </si>
  <si>
    <t>นอกระบบเพื่อการพัฒนาที่ยั่งยืน)</t>
  </si>
  <si>
    <t>การศึกษาเพื่อการพัฒนาที่ยั่งยืน (Full Fee - วข. สุราษฏร์) (เดิม การศึกษา</t>
  </si>
  <si>
    <t>ทางการศึกษา)</t>
  </si>
  <si>
    <t>การวิจัยและประเมินผลการศึกษา (วข.หาดใหญ่) (เดิม การวัดผลและวิจัย</t>
  </si>
  <si>
    <t>การปฐมวัยศึกษา</t>
  </si>
  <si>
    <t>การปฐมวัยศึกษา (Full Fee)</t>
  </si>
  <si>
    <t>เทคโนโลยีและสื่อสารการศึกษา (Full Fee)</t>
  </si>
  <si>
    <t>การออกแบบระบบการเรียนการสอน</t>
  </si>
  <si>
    <t>การออกแบบระบบการเรียนการสอน (Full Fee)</t>
  </si>
  <si>
    <t>ภาวะผู้นำและนวัตกรรมทางการศึกษา</t>
  </si>
  <si>
    <t>หลักสูตรและการสอน</t>
  </si>
  <si>
    <t>ระดับปริญญาเอก</t>
  </si>
  <si>
    <t>เอกสารหมายเลข 4</t>
  </si>
  <si>
    <t>(25%)</t>
  </si>
  <si>
    <t>สายวิทยาศาสตร์</t>
  </si>
  <si>
    <t>ประเภทวิชาคณิตศาสตร์</t>
  </si>
  <si>
    <t>คณะ/ประเภทวิชา (สน.)</t>
  </si>
  <si>
    <t>จำนวน</t>
  </si>
  <si>
    <t>ตามแผน</t>
  </si>
  <si>
    <t>อื่น ๆ</t>
  </si>
  <si>
    <t>ประเภทวิชาวิทยาศาสตร์ทั่วไป</t>
  </si>
  <si>
    <t>ประเภทวิชาเคมี</t>
  </si>
  <si>
    <t>ประเภทวิชาชีววิทยา</t>
  </si>
  <si>
    <t>ประเภทวิชาฟิสิกส์</t>
  </si>
  <si>
    <t>ประเภทวิชาการประถมศึกษา</t>
  </si>
  <si>
    <t>ประเภทวิชาเทคโนโลยีและสื่อสารการศึกษา</t>
  </si>
  <si>
    <t>ประเภทวิชาศิลปศึกษา</t>
  </si>
  <si>
    <t>ประเภทวิชาพลศึกษา</t>
  </si>
  <si>
    <t>ประเภทวิชาสุขศึกษา</t>
  </si>
  <si>
    <t>ประเภทวิชาจิตวิทยา</t>
  </si>
  <si>
    <t>สายศิลปศาสตร์</t>
  </si>
  <si>
    <t>ประเภทวิชาภาษาไทย</t>
  </si>
  <si>
    <t>ประเภทวิชาภาษาอังกฤษ</t>
  </si>
  <si>
    <t>ป.โท</t>
  </si>
  <si>
    <t>ป.เอก</t>
  </si>
  <si>
    <t xml:space="preserve">   ภาควิชาสังคมศาสตร์</t>
  </si>
  <si>
    <t>1. คณะศึกษาศาสตร์</t>
  </si>
  <si>
    <t>2. คณะมนุษยศาสตร์และสังคมศาสตร์</t>
  </si>
  <si>
    <t>ภาษาและวรรณคดีไทย</t>
  </si>
  <si>
    <t>ภาษาจีน</t>
  </si>
  <si>
    <t>ภาษาเกาหลี</t>
  </si>
  <si>
    <t>ภาษามลายู</t>
  </si>
  <si>
    <t>มลายูศึกษา</t>
  </si>
  <si>
    <t>ภาษาญี่ปุ่น</t>
  </si>
  <si>
    <t>ภาษาอาหรับ-ภาษาอาหรับธุรกิจ</t>
  </si>
  <si>
    <t>การจัดการสารสนเทศ</t>
  </si>
  <si>
    <t>ประวัติศาสตร์</t>
  </si>
  <si>
    <t>ภูมิศาสตร์</t>
  </si>
  <si>
    <t>พัฒนาสังคม</t>
  </si>
  <si>
    <t>ปรัชญาและศาสนา</t>
  </si>
  <si>
    <t>การบริหารการพัฒนาสังคม</t>
  </si>
  <si>
    <t>ประเภทวิชาภาษาและวรรณคดีไทย</t>
  </si>
  <si>
    <t>ประเภทวิชาภาษาเกาหลี</t>
  </si>
  <si>
    <t>ประเภทวิชาภาษามลายู</t>
  </si>
  <si>
    <t>ประเภทวิชามลายูศึกษา</t>
  </si>
  <si>
    <t>ประเภทวิชาภาษาญี่ปุ่น</t>
  </si>
  <si>
    <t>ประเภทวิชาภาษาฝรั่งเศส</t>
  </si>
  <si>
    <t>ประเภทวิชาภาษาเยอรมัน</t>
  </si>
  <si>
    <t>ประเภทวิชาการจัดการสารสนเทศ</t>
  </si>
  <si>
    <t>ประเภทวิชาภูมิศาสตร์</t>
  </si>
  <si>
    <t>ประเภทวิชาพัฒนาสังคม</t>
  </si>
  <si>
    <t>ประเภทวิชาปรัชญาและศาสนา</t>
  </si>
  <si>
    <t>ประเภทวิชาสังคมสงเคราะห์ศาสตร์</t>
  </si>
  <si>
    <t>3. คณะวิทยาศาสตร์และเทคโนโลยี</t>
  </si>
  <si>
    <t>เทคโนโลยียาง</t>
  </si>
  <si>
    <t>เทคโนโลยีการเกษตร (เทคโนโลยีการผลิตพืช)</t>
  </si>
  <si>
    <t>เทคโนโลยีการเกษตร (เทคโนโลยีการผลิตสัตว์)</t>
  </si>
  <si>
    <t>คณิตศาสตร์ประยุกต์</t>
  </si>
  <si>
    <t>เคมี-ชีววิทยา</t>
  </si>
  <si>
    <t>วิทยาศาสตร์การอาหารและโภชนาการ</t>
  </si>
  <si>
    <t>เคมีอุตสากหรรม</t>
  </si>
  <si>
    <t>วิทยาศาสตร์นิเทศน์</t>
  </si>
  <si>
    <t>โภชนศาสตร์และการกำหนดอาหาร</t>
  </si>
  <si>
    <t>ชีววิทยาประยุกต์</t>
  </si>
  <si>
    <t>วิธีวิทยาการวิจัย</t>
  </si>
  <si>
    <t>เทคโนโลยีพอลิเมอร์ แผน 1 แบบ ก 1</t>
  </si>
  <si>
    <t>เทคโนโลยีพอลิเมอร์ แผน 1 แบบ ก 2</t>
  </si>
  <si>
    <t>ฟิสิกส์ประยุกต์</t>
  </si>
  <si>
    <t>เคมีประยุกต์</t>
  </si>
  <si>
    <t>วิทยาการคอมพิวเตอร์</t>
  </si>
  <si>
    <t>ประเภทวิชาเทคโนโลยียาง</t>
  </si>
  <si>
    <t>ประเภทวิชาคณิตศาสตร์ประยุกต์</t>
  </si>
  <si>
    <t>ประเภทวิชาเคมี-ชีววิทยา</t>
  </si>
  <si>
    <t>ประเภทวิชาวิทยาศาสตร์การอาหารและโภชนาการ</t>
  </si>
  <si>
    <t>ประเภทวิชาเคมีอุตสากหรรม</t>
  </si>
  <si>
    <t>ประเภทวิชาวิทยาศาสตร์นิเทศน์</t>
  </si>
  <si>
    <t>ประเภทวิชาโภชนศาสตร์และการกำหนดอาหาร</t>
  </si>
  <si>
    <t>4. วิทยาลัยอิสลามศึกษา</t>
  </si>
  <si>
    <t>อิสลามศึกษา</t>
  </si>
  <si>
    <t>กฎหมายอิสลาม</t>
  </si>
  <si>
    <t>เศรษฐศาสตร์และการจัดการในอิสลาม</t>
  </si>
  <si>
    <t>อิสลามศึกษา (นานาชาติ)</t>
  </si>
  <si>
    <t>อิสลามศึกษา (แผน ก แบบ ก 2)</t>
  </si>
  <si>
    <t>อิสลามศึกษา (แผน ก แบบ ก 1)</t>
  </si>
  <si>
    <t>การบริหารและการจัดการการศึกษาอิสลาม</t>
  </si>
  <si>
    <t>ประเภทวิชาอิสลามศึกษา</t>
  </si>
  <si>
    <t>ประเภทวิชาการสอนอิสลามศึกษา</t>
  </si>
  <si>
    <t>ประเภทวิชากฎหมายอิสลาม</t>
  </si>
  <si>
    <t>ประเภทวิชาเศรษฐศาสตร์และการจัดการในอิสลาม</t>
  </si>
  <si>
    <t>ประเภทวิชาอิสลามศึกษา (นานาชาติ)</t>
  </si>
  <si>
    <t>5. คณะวิทยาการสื่อสาร</t>
  </si>
  <si>
    <t>สาขาวิชาวิทยาการสารสนเทศ</t>
  </si>
  <si>
    <t>นิเทศศาสตร์</t>
  </si>
  <si>
    <t>เทคโนโลยีสารสนเทศและการสื่อสาร</t>
  </si>
  <si>
    <t>นวัตกรรมการออกแบบและสร้างสรรค์สื่อ</t>
  </si>
  <si>
    <t>วิทยาการสารสนเทศ</t>
  </si>
  <si>
    <t>ประเภทวิชานิเทศศาสตร์</t>
  </si>
  <si>
    <t>ประเภทวิชาเทคโนโลยีสารสนเทศและการสื่อสาร</t>
  </si>
  <si>
    <t>ประเภทวิชานวัตกรรมการออกแบบและสร้างสรรค์สื่อ</t>
  </si>
  <si>
    <t>6. คณะศิลปกรรมศาสตร์</t>
  </si>
  <si>
    <t>วิทยาการศิลปะและวัฒนธรรม</t>
  </si>
  <si>
    <t>ประเภทวิชาทัศนศิลป์</t>
  </si>
  <si>
    <t>ประเภทวิชาศิลปะประยุกต์</t>
  </si>
  <si>
    <t>ไม่มี</t>
  </si>
  <si>
    <t>7. คณะรัฐศาสตร์</t>
  </si>
  <si>
    <t>สาขาวิชาการปกครอง</t>
  </si>
  <si>
    <t>ประเภทวิชาการปกครอง</t>
  </si>
  <si>
    <t>การปกครอง</t>
  </si>
  <si>
    <t>การปกครองท้องถิ่น</t>
  </si>
  <si>
    <t>ความสัมพันธ์ระหว่างประเทศ</t>
  </si>
  <si>
    <t>นโยบายสาธารณะ</t>
  </si>
  <si>
    <t>ประเภทวิชาการปกครองท้องถิ่น</t>
  </si>
  <si>
    <t>ประเภทวิชาความสัมพันธ์ระหว่างประเทศ</t>
  </si>
  <si>
    <t>ประเภทวิชานโยบายสาธารณะ</t>
  </si>
  <si>
    <t>8. คณะพยาบาลศาสตร์ วิทยาเขตปัตตานี</t>
  </si>
  <si>
    <t>พยาบาลศาสตร์</t>
  </si>
  <si>
    <t>8. คณะพยาบาลศาสตร์</t>
  </si>
  <si>
    <t>ประเภทวิชาพยาบาลศาสตร์</t>
  </si>
  <si>
    <t>รวมทั้งสิ้น</t>
  </si>
  <si>
    <t>ปริญญาตรี</t>
  </si>
  <si>
    <t>ประกาศนียบัตรบัณฑิต</t>
  </si>
  <si>
    <t>ปริญญาโท</t>
  </si>
  <si>
    <t>ปริญญาเอก</t>
  </si>
  <si>
    <t>ผลต่างของ นศ.ตามแผนกับคณะยืนยัน</t>
  </si>
  <si>
    <t>%</t>
  </si>
  <si>
    <t>คณะศึกษาศาสตร์</t>
  </si>
  <si>
    <t xml:space="preserve"> หลักสูตร 5 ปี</t>
  </si>
  <si>
    <t xml:space="preserve"> - สาขาวิทยาศาสตร์</t>
  </si>
  <si>
    <t xml:space="preserve"> - สาขาศิลปศาสตร์</t>
  </si>
  <si>
    <t xml:space="preserve"> หลักสูตร 4 ปี</t>
  </si>
  <si>
    <t>คณะมนุษยศาสตร์และสังคมศาสตร์</t>
  </si>
  <si>
    <t>คณะวิทยาศาสตร์และเทคโนโลยี</t>
  </si>
  <si>
    <t>วิทยาลัยอิสลามศึกษา</t>
  </si>
  <si>
    <t>คณะวิทยาการสื่อสาร</t>
  </si>
  <si>
    <t>คณะศิลปกรรมศาสตร์</t>
  </si>
  <si>
    <t>คณะรัฐศาสตร์</t>
  </si>
  <si>
    <t>คณะพยาบาลศาสตร์ วิทยาเขตปัตตานี</t>
  </si>
  <si>
    <t>ยืนยันรับ</t>
  </si>
  <si>
    <t>คณะ/หลักสูตร</t>
  </si>
  <si>
    <t xml:space="preserve">8. คณะพยาบาลศาสตร์ </t>
  </si>
  <si>
    <t>วิทยาเขตปัตตานี</t>
  </si>
  <si>
    <t>การเปิดหลักสูตรปี 2559</t>
  </si>
  <si>
    <t>ทัศนศิลป์ (ป.ตรี)</t>
  </si>
  <si>
    <t>สาขาวิชาการบริหารและ</t>
  </si>
  <si>
    <t>การจัดการการศึกษาอิสลาม</t>
  </si>
  <si>
    <t>กำลังดำเนินการจัดทำหลักสูตร</t>
  </si>
  <si>
    <t>การบริหารและการจัดการการศึกษาอิสลาม  (แผน ก แบบ ก 2)</t>
  </si>
  <si>
    <t>การบริหารและการจัดการการศึกษาอิสลาม  (แผน ข)</t>
  </si>
  <si>
    <t>สาขาวิชาวิทยาการคอมพิวเตอร์</t>
  </si>
  <si>
    <t>สาขาวิชาเคมีประยุกต์ (นานาชาติ)</t>
  </si>
  <si>
    <t>ในการจัดทำหลักสูตร</t>
  </si>
  <si>
    <t>สาขาวิชาวิทยาศาสตร์การอาหารและ</t>
  </si>
  <si>
    <t>โภชนาการ</t>
  </si>
  <si>
    <t>วิทยาการคอมพิวเตอร์และสารสนเทศศาสตร์</t>
  </si>
  <si>
    <t>เคมีประยุกต์ (นานาชาติ)</t>
  </si>
  <si>
    <t>ประเภทวิชาเทคโนโลยีการเกษตร 
(เทคโนโลยีการผลิตพืช)</t>
  </si>
  <si>
    <t>ประเภทวิชาเทคโนโลยีการเกษตร 
(เทคโนโลยีการผลิตสัตว์)</t>
  </si>
  <si>
    <t>ประเภทวิชาบริหารธุรกิจ</t>
  </si>
  <si>
    <t>สังคมสงเคราะห์</t>
  </si>
  <si>
    <t>แขนงวิชาสังคมวิทยา</t>
  </si>
  <si>
    <t>แขนงวิชามานุษยวิทยา</t>
  </si>
  <si>
    <t>ประเภทวิชาประวัติศาสตร์</t>
  </si>
  <si>
    <t>และสารสนเทศศาสตร์</t>
  </si>
  <si>
    <t>สาขาวิชาคณิตศาสตร์ประยุกต์</t>
  </si>
  <si>
    <t>การบริหารการศึกษา (Full Fee) วข.ปัตตานี</t>
  </si>
  <si>
    <t>การบริหารการศึกษา (Full Fee - วข.สุราษฎร์)</t>
  </si>
  <si>
    <t>ประเภทวิชาเทคโนโลยีสนเทศและประเมินผลการศึกษา</t>
  </si>
  <si>
    <t>(ยืนยันรับนศ. 10 คน)</t>
  </si>
  <si>
    <t>(ยืนยันรับนศ. 6 คน)</t>
  </si>
  <si>
    <t>การสอนอิสลามศึกษา (5 ปี)</t>
  </si>
  <si>
    <t>เทคโนโลยีสารสนเทศและการประเมินผลการศึกษา</t>
  </si>
  <si>
    <t xml:space="preserve">ตารางที่ 1 สรุปจำนวนนักศึกษาตามแผนและที่คณะยืนยันรับ ปีการศึกษา 2561 จำแนกตามคณะ/ระดับการศึกษา </t>
  </si>
  <si>
    <t xml:space="preserve">ตารางที่ 2 สรุปจำนวนนักศึกษาตามแผนและที่คณะยืนยันรับ ปีการศึกษา 2562 จำแนกตามคณะ/ระดับการศึกษา </t>
  </si>
  <si>
    <t>ภาระงานใหม่ที่ยืนยันจะดำเนินการปี 2561</t>
  </si>
  <si>
    <t>ภาระงานใหม่ที่ยืนยันจะดำเนินการปี 2562</t>
  </si>
  <si>
    <t>ตารางแสดงจำนวนนักศึกษาตามแผนและที่คณะยืนยันจะรับเข้าใหม่ในปีการศึกษา 2561-2562
จำแนกตามคณะ ระดับการศึกษาและสาขาวิชา</t>
  </si>
  <si>
    <t>จำนวนนักศึกษาปริญญาตรี (4-6) ที่จะรับเข้าใหม่ปีการศึกษา 2561 จำแนกตามประเภทวิชา (สน.)</t>
  </si>
  <si>
    <t>เนื่องจากจำนวนอาจารย์ประจำ</t>
  </si>
  <si>
    <t>หลักสูตรยังไม่เป็นไปตามเกณฑ์ของ</t>
  </si>
  <si>
    <t>สกอ. ขณะนี้คณะกำลังดำเนินการ</t>
  </si>
  <si>
    <t>ประชาสัมพันธ์ให้ผู้จบการศึกษา</t>
  </si>
  <si>
    <t>วุฒิปริญญาเอกมาสมัครเป็นอาจารย์</t>
  </si>
  <si>
    <t>ประจำหลักสูตร และมีการเจรจา</t>
  </si>
  <si>
    <t>ความร่วมมือกับมหาวิทยาลัยใน</t>
  </si>
  <si>
    <t>ต่างประเทศ เพื่อจ้างผู้เชี่ยวชาญ</t>
  </si>
  <si>
    <t>ที่มีวุฒิการศึกษาตรงกับหลักสูตร</t>
  </si>
  <si>
    <t>มาสมัครเป็นอาจารย์อีกทางหนึ่ง</t>
  </si>
  <si>
    <t>สาขาวิชาการสื่อสารเพื่อสันติภาพ</t>
  </si>
  <si>
    <t>และการเปลี่ยนแปลงทางสังคม</t>
  </si>
  <si>
    <t>อยู่ระหว่างการจัดทำร่างหลักสูตร</t>
  </si>
  <si>
    <t>และคาดว่าจะสามารถนำเสนอร่าง</t>
  </si>
  <si>
    <t>หลักสูตรต่อคณะกรรมการผู้ทรง</t>
  </si>
  <si>
    <t>คุณวุฒิ เพื่อพิจารณาให้ข้อเสนอแนะได้</t>
  </si>
  <si>
    <t>ภายในเดือนมิถุนายน 2560</t>
  </si>
  <si>
    <t>การสื่อสารเพื่อสันติภาพและการเปลี่ยนแปลงทางสังคม</t>
  </si>
  <si>
    <t>(ยืนยันรับนศ. 25 คน)</t>
  </si>
  <si>
    <t>อยู่ระหว่างกำลังปรับปรุงหลักสูตร</t>
  </si>
  <si>
    <t>สาขาวิชาองค์การและนวัตกรรม</t>
  </si>
  <si>
    <t>การจัดการ</t>
  </si>
  <si>
    <t>1. แขนงภาษาจีน</t>
  </si>
  <si>
    <t>2.แขนงภาษาและวรรณคดีจีน (ปริญญาร่วมระหว่างประเทศ)</t>
  </si>
  <si>
    <t>1. แขนงภาษาอาหรับ</t>
  </si>
  <si>
    <t>2. แนงภาษาอาหรับธุรกิจ</t>
  </si>
  <si>
    <t>สังคมวิทยาและมานุษยวิทยา</t>
  </si>
  <si>
    <t>1.แขนงสังคมวิทยา</t>
  </si>
  <si>
    <t>2. แขนงมานุษยวิทยา</t>
  </si>
  <si>
    <t>เศรษฐศาสตร์-เศรษฐกิจอาเซียน</t>
  </si>
  <si>
    <t>บริหารธุรกิจบัณฑิต</t>
  </si>
  <si>
    <t>ภาษายุโรป</t>
  </si>
  <si>
    <t>1. แขนงวิชาภาษาฝรั่งเศส</t>
  </si>
  <si>
    <t>2.แขนงวิชาภาษาเยอรมัน</t>
  </si>
  <si>
    <t>องค์การและนวัตกรรมการจัดการ</t>
  </si>
  <si>
    <t>แขนงวิชาภาษาจีน</t>
  </si>
  <si>
    <t>แขนงภาษาและวรรณคดีจีน (ปริญญาร่วมระหว่างประเทศ)</t>
  </si>
  <si>
    <t>แขนงวิชาภาษาอาหรับ</t>
  </si>
  <si>
    <t>แขนงวิชาภาษาอาหรับธุรกิจ</t>
  </si>
  <si>
    <t>ประเภทวิชาเศรษฐศาสตร์-เศรษฐกิจอาเซียน</t>
  </si>
  <si>
    <t>สาขาวิทยาการศิลปะและวัฒนธรรม</t>
  </si>
  <si>
    <t>อยู่ระหว่างดำเนินการ</t>
  </si>
  <si>
    <t>ออกแบบประยุกต์ศิลป์ (ป.ตรี)</t>
  </si>
  <si>
    <t>การออกแบบแฟชั่นและเครื่องแต่งกาย (ป.ตรี)</t>
  </si>
  <si>
    <t>การออกแบบประยุกต์ศิลป์ (ป.ตรี หลักสูตรต่อเนื่อง)</t>
  </si>
  <si>
    <t>ตะวันออกกลางและภาษาอาหรับเพื่อการสื่อสาร</t>
  </si>
  <si>
    <t>แขนงวิชาเศรษฐศาสตร์อิสลาม</t>
  </si>
  <si>
    <t>แขนงวิชาการจัดการในอิสลาม</t>
  </si>
  <si>
    <t>ประเภทวิชาตะวันออกกลางและภาษาอาหรับเพื่อการสื่อสาร</t>
  </si>
  <si>
    <t>(ยืนยันรับนศ. 15 คน)</t>
  </si>
  <si>
    <t>จัดประชุมผู้วิพากษ์ภาพรวม</t>
  </si>
  <si>
    <t>หลักสูตรรัฐศาสตรมหาบัณฑิต</t>
  </si>
  <si>
    <t>1. ร่างหลักสูตรวิทยาการศิลปะและวัฒนธรรม</t>
  </si>
  <si>
    <t>2. แต่งตั้งคณะกรรมการประจำหลักสูตร</t>
  </si>
  <si>
    <t>1. ผ่านการพิจารณาความพร้อม</t>
  </si>
  <si>
    <t>ของสาขาวิชาที่เสนอบรรจุแผนฯ</t>
  </si>
  <si>
    <t>ในช่วงปีการศึกษา 2557-2561</t>
  </si>
  <si>
    <t>2. อยู่ระหว่างร่างหลักสูตร</t>
  </si>
  <si>
    <t>ยังไม่แล้วเสร็จ</t>
  </si>
  <si>
    <t>สาขาวิชาเทคโนโลยีเพื่อเกษตรกรรม</t>
  </si>
  <si>
    <t>ยั่งยืน</t>
  </si>
  <si>
    <t>1. ผ่านการพิจารณาความพร้อมของ</t>
  </si>
  <si>
    <t>สาขาวิชาที่เสนอบรรจุแผนฯ</t>
  </si>
  <si>
    <t>2. ปรับปรุงหลักสูตรตามคำแนะนำของ</t>
  </si>
  <si>
    <t>กรรมการบัรฑิตและสภาวิทยาเขต</t>
  </si>
  <si>
    <t>เมื่อวันที่ 24 มีนาคม 2560</t>
  </si>
  <si>
    <t>สาขาวิชาที่เสนอบรรจุแผนฯ ในช่วง</t>
  </si>
  <si>
    <t>ปีการศึกษา 2557-2561</t>
  </si>
  <si>
    <t>2. อยู่ระหว่างร่างหลักสูตรยังไม่แล้ว</t>
  </si>
  <si>
    <t>เสร็จ</t>
  </si>
  <si>
    <t>สาขาวิชาวิทยาศาสตร์และ</t>
  </si>
  <si>
    <t>เทคโนโลยีประมง</t>
  </si>
  <si>
    <t>อยู่ระหว่างการปรับปรุงตามมติ</t>
  </si>
  <si>
    <t>ที่ประชุมกรรมการบัณฑิตศึกษา</t>
  </si>
  <si>
    <t>ประจำคณะฯ ในคราวประชุม</t>
  </si>
  <si>
    <t>ครั้งที่ 5/2559 เมื่อวันที่ 9</t>
  </si>
  <si>
    <t xml:space="preserve">มิถุนายน 2559 เพื่อปรับปรุงร่าง </t>
  </si>
  <si>
    <t>หลักสูตรให้สอดคล้องกับแผนการ</t>
  </si>
  <si>
    <t>พัฒนาการศึกษาของมหาวิทยาลัย</t>
  </si>
  <si>
    <t>และแนวทางการพัฒนาเศรษฐกิจ</t>
  </si>
  <si>
    <t>และสังคมของภูมิภาค</t>
  </si>
  <si>
    <t xml:space="preserve">ปีการศึกษา 2557-2561 </t>
  </si>
  <si>
    <t>2. แต่งตั้งกรรมการร่างหลักสูตรแล้ว</t>
  </si>
  <si>
    <t>3. อยู่ระหว่างร่างหลักสูตรยังไม่</t>
  </si>
  <si>
    <t>แล้วเสร็จ</t>
  </si>
  <si>
    <t>สาขาวิชาชีววิทยาประยุกต์</t>
  </si>
  <si>
    <t>1. ผ่านการพิจารณาความพร้อมของสาขาวิชาที่เสนอ</t>
  </si>
  <si>
    <t>บรรจุแผนฯ ในช่วงปีการศึกษา 2557-2561</t>
  </si>
  <si>
    <t>2. อยู่ระหว่างร่างหลักสูตรยังไม่แล้วเสร็จ</t>
  </si>
  <si>
    <t>2. อยู่ระหว่างการจัดทำหลักสูตรและพัฒนาอาจารย์</t>
  </si>
  <si>
    <t>ให้มีคุณสมบัติเป็นไปตามเกณฑ์มาตรฐานหลักสูตร</t>
  </si>
  <si>
    <t>ระดับบัณฑิตศึกษา พ.ศ. 2558</t>
  </si>
  <si>
    <t>2. จำนวนอาจารย์ประจำหลักสูตรไม่ครบตามเกณฑ์</t>
  </si>
  <si>
    <t>เทคโนโลยีการเกษตร (เทคโนโลยีการพัฒนาสังคม)</t>
  </si>
  <si>
    <t xml:space="preserve">เทคโนโลยีการประมง </t>
  </si>
  <si>
    <t>วิทยาศาสตร์และเทคโนโลยีการประมง</t>
  </si>
  <si>
    <t>เทคโนโลยีเพื่อเกษตรกรรมยั่งยืน</t>
  </si>
  <si>
    <t>ประเภทวิชาเทคโนโลยีการเกษตร
(เทคโนโลยีการพัฒนาสังคม)</t>
  </si>
  <si>
    <t>ประเภทวิชาเทคโนโลยีการประมง</t>
  </si>
  <si>
    <t>สาขาวิชาสังคมศึกษา (5 ปี)</t>
  </si>
  <si>
    <t>สาขาวิชาปฐมวัย (5 ปี)</t>
  </si>
  <si>
    <t>(ยืนยันรับนศ. 30 คน)</t>
  </si>
  <si>
    <t>กำลังจัดทำหลักสูตรเพื่อเข้าพิจารณา</t>
  </si>
  <si>
    <t>ในกรรมการคณะศึกษาศาสตร์</t>
  </si>
  <si>
    <t>สาขาการวิจัยและประเมินผล</t>
  </si>
  <si>
    <t>การศึกษา</t>
  </si>
  <si>
    <t>ผ่านการแต่งตั้งกรรมการ ดำเนินการ</t>
  </si>
  <si>
    <t>จัดทำหลักสูตรแล้ว เพราะอยู่ระหว่าง</t>
  </si>
  <si>
    <t>การร่างหลักสูตรของคณะกรรมการ</t>
  </si>
  <si>
    <t>จัดทำหลักสูตรของคณะกรรมการ</t>
  </si>
  <si>
    <t>การจัดทำหลักสูตร คาดว่าจะสามารถ</t>
  </si>
  <si>
    <t>เปิดรับนักศึกษาได้ในปีการศึกษา</t>
  </si>
  <si>
    <t>สาขาเทคโนโลยีและสื่อสาร</t>
  </si>
  <si>
    <r>
      <rPr>
        <b/>
        <sz val="14"/>
        <color indexed="8"/>
        <rFont val="TH SarabunPSK"/>
        <family val="2"/>
      </rPr>
      <t>หมายเหตุ :</t>
    </r>
    <r>
      <rPr>
        <sz val="14"/>
        <color indexed="8"/>
        <rFont val="TH SarabunPSK"/>
        <family val="2"/>
      </rPr>
      <t xml:space="preserve"> ข้อมูลจากภาระงานใหม่ที่คณะยืนยันจะดำเนินการปีการศึกษา 2562  (ณ วันที่ 19 พฤษภาคม 2560)</t>
    </r>
  </si>
  <si>
    <t>(แขนงจิตวิทยา รับ 40 คน)</t>
  </si>
  <si>
    <t>(แขนงจิตคลินิก รับ 20 คน)</t>
  </si>
  <si>
    <t>สังคมศึกษา</t>
  </si>
  <si>
    <t>ปฐมวัย</t>
  </si>
  <si>
    <t>การสอนวิทยาศาสตร์และคณิตศาสตร์</t>
  </si>
  <si>
    <t>การวิจัยและประเมินผลทางการศึกษา</t>
  </si>
  <si>
    <t>ประเภทวิชาเอกปฐมวัย</t>
  </si>
  <si>
    <t xml:space="preserve">     (แขนงจิตวิทยา) </t>
  </si>
  <si>
    <t xml:space="preserve">     (แขนงจิตคลินิก)</t>
  </si>
  <si>
    <t>ประเภทวิชาสังคมศึกษา</t>
  </si>
  <si>
    <t>ประเภทวิชาปฐมวัย</t>
  </si>
  <si>
    <r>
      <rPr>
        <b/>
        <sz val="14"/>
        <color indexed="8"/>
        <rFont val="TH SarabunPSK"/>
        <family val="2"/>
      </rPr>
      <t>หมายเหตุ :</t>
    </r>
    <r>
      <rPr>
        <sz val="14"/>
        <color indexed="8"/>
        <rFont val="TH SarabunPSK"/>
        <family val="2"/>
      </rPr>
      <t xml:space="preserve">  1)  ข้อมูลจากภาระงานใหม่ที่คณะยืนยันจะดำเนินการปีการศึกษา 2561  (ณ วันที่ 19 พฤษภาคม 2560)</t>
    </r>
  </si>
  <si>
    <t xml:space="preserve">   2) คณะศิลปกรรมศาสตร์ สาขาวิชาออกแบบประยุกต์ศิลป์ (ป.ตรี) เปลี่ยนชื่อจากศิลปะประยุกต์</t>
  </si>
  <si>
    <r>
      <rPr>
        <b/>
        <sz val="14"/>
        <color indexed="8"/>
        <rFont val="TH SarabunPSK"/>
        <family val="2"/>
      </rPr>
      <t xml:space="preserve">หมายเหตุ :  </t>
    </r>
    <r>
      <rPr>
        <sz val="14"/>
        <color indexed="8"/>
        <rFont val="TH SarabunPSK"/>
        <family val="2"/>
      </rPr>
      <t xml:space="preserve">1) เครื่องหมาย (-) ยืนยันรับต่ำกว่าแผน    </t>
    </r>
  </si>
  <si>
    <t xml:space="preserve">               2) ข้อมูลจากภาระงานใหม่ที่คณะยืนยันจะดำเนินการปีการศึกษา 2561  (ณ วันที่ 19 พฤษภาคม 2560)</t>
  </si>
  <si>
    <t xml:space="preserve">                 2) ข้อมูลจากภาระงานใหม่ที่คณะยืนยันจะดำเนินการปีการศึกษา 2562  (ณ วันที่ 19 พฤษภาคม 2560)</t>
  </si>
  <si>
    <t xml:space="preserve">          2) คณะศิลปกรรมศาสตร์ ในจำนวนที่คณะยืนยันมีนักศึกษาในส่วนของคะแนน Gat/Pat และสาขาวิชาสามัญ 9 วิชา จำนวน 3 คน และ</t>
  </si>
  <si>
    <r>
      <t xml:space="preserve">  </t>
    </r>
    <r>
      <rPr>
        <sz val="14"/>
        <color indexed="8"/>
        <rFont val="TH SarabunPSK"/>
        <family val="2"/>
      </rPr>
      <t xml:space="preserve">           คุณธรรมฯ จำนวน 4 คน</t>
    </r>
  </si>
  <si>
    <t xml:space="preserve">          3) คณะรัฐศาสตร์ ได้กำหนดจำนวนนักศึกษาประเภทอื่นๆ ได้แก่ </t>
  </si>
  <si>
    <t xml:space="preserve">               3. ทั้งนี้ ในข้อ 1 และ 2 สามารถถัวเฉลี่ยจำนวนนักศึกษา และนักเรียนที่มาสมัครต้องเป็นไปตามเกณฑ์ที่คณะรัฐศาสตร์กำหนด</t>
  </si>
  <si>
    <t xml:space="preserve">               1. โควต้าพิเศษ (รับโดยคณะรัฐศาสตร์ และใช้ข้อสอบของคณะรัฐศาสตร์เอง) สำหรับนักเรียนชั้นมัธยมศึกษาปีที่ 6 ที่มีเกรดเฉลี่ย</t>
  </si>
  <si>
    <t xml:space="preserve">                   ไม่น้อยกว่า 2.70 จำนวน 10 คน</t>
  </si>
  <si>
    <t xml:space="preserve">               2. นักเรียนที่จบชั้นมัธยมศึกษาปีที่ 6 จากประเทศมาเลเซีย ที่ประสงค์จะเรียนต่อในคณะรัฐศาสตร์ จำนวน 10 คน</t>
  </si>
  <si>
    <t>เนื่องจากอาจารย์ที่ลาศึกษาระดับ</t>
  </si>
  <si>
    <t xml:space="preserve">ปริญญาเอก ขอขยายเวลาลาศึกษาต่อ </t>
  </si>
  <si>
    <t>ไม่สามารถมารายงานตัวตามที่ได้</t>
  </si>
  <si>
    <t>กำหนดไว้ และอาจารย์ประจำคณะ</t>
  </si>
  <si>
    <t>ที่ปฎิบัติงาน ณ ตอนนี้ ยังไม่มีผลงาน</t>
  </si>
  <si>
    <t>ทางวิชาการที่เป็นคุณสมบัติของ</t>
  </si>
  <si>
    <t>อาจารย์ตามหลักสูตรปริญญาโท</t>
  </si>
  <si>
    <r>
      <rPr>
        <b/>
        <sz val="14"/>
        <color indexed="8"/>
        <rFont val="TH SarabunPSK"/>
        <family val="2"/>
      </rPr>
      <t>หมายเหตุ :</t>
    </r>
    <r>
      <rPr>
        <sz val="14"/>
        <color indexed="8"/>
        <rFont val="TH SarabunPSK"/>
        <family val="2"/>
      </rPr>
      <t xml:space="preserve"> 1)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ข้อมูลจากภาระงานใหม่ที่คณะยืนยันจะดำเนินการปีการศึกษา 2561  (ณ วันที่ 19 พฤษภาคม 2560)</t>
    </r>
  </si>
  <si>
    <t xml:space="preserve">         2) คณะรัฐศาสตร์ ขอปรับเปลี่ยนจำนวน การรับนักศึกษาเข้าใหม่ ปีการศึกษา 2561 หลักสูตรปริญญาโท สาขาการปกครอง</t>
  </si>
  <si>
    <t xml:space="preserve">            ตามหนังสือที่ มอ 195/357 ลงวันที่ 3 กรกฎาคม 2560    </t>
  </si>
  <si>
    <r>
      <rPr>
        <b/>
        <sz val="14"/>
        <color indexed="8"/>
        <rFont val="TH SarabunPSK"/>
        <family val="2"/>
      </rPr>
      <t>หมายเหตุ :</t>
    </r>
    <r>
      <rPr>
        <sz val="14"/>
        <color indexed="8"/>
        <rFont val="TH SarabunPSK"/>
        <family val="2"/>
      </rPr>
      <t xml:space="preserve">  1) ข้อมูลจากภาระงานใหม่ที่คณะยืนยันจะดำเนินการปีการศึกษา 2561 - 2562 (ณ วันที่ 19 พฤษภาคม 2560)</t>
    </r>
  </si>
  <si>
    <t xml:space="preserve">   3) คณะรัฐศาสตร์ ขอปรับเปลี่ยนจำนวนการรับนักศึกษาเข้าใหม่ ปีการศึกษา 2561 หลักสูตรปริญญาโท สาขาการปกครอง</t>
  </si>
  <si>
    <t xml:space="preserve">       ตามหนังสือที่ มอ 195/357 ลงวันที่ 3 กรกฎาคม 2560  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</si>
</sst>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0.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Wingdings"/>
      <family val="0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Wingdings"/>
      <family val="0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i/>
      <sz val="14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Wingdings"/>
      <family val="0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family val="0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Wingdings"/>
      <family val="0"/>
    </font>
    <font>
      <sz val="13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right" vertical="top"/>
    </xf>
    <xf numFmtId="0" fontId="5" fillId="0" borderId="0" xfId="44" applyFont="1" applyFill="1" applyAlignment="1">
      <alignment vertical="top"/>
      <protection/>
    </xf>
    <xf numFmtId="0" fontId="5" fillId="0" borderId="0" xfId="44" applyFont="1" applyFill="1">
      <alignment/>
      <protection/>
    </xf>
    <xf numFmtId="0" fontId="4" fillId="0" borderId="0" xfId="44" applyFont="1" applyFill="1">
      <alignment/>
      <protection/>
    </xf>
    <xf numFmtId="0" fontId="7" fillId="0" borderId="10" xfId="44" applyFont="1" applyFill="1" applyBorder="1" applyAlignment="1">
      <alignment vertical="top"/>
      <protection/>
    </xf>
    <xf numFmtId="0" fontId="6" fillId="0" borderId="0" xfId="44" applyFont="1" applyFill="1" applyAlignment="1">
      <alignment vertical="top"/>
      <protection/>
    </xf>
    <xf numFmtId="0" fontId="6" fillId="0" borderId="11" xfId="44" applyFont="1" applyFill="1" applyBorder="1">
      <alignment/>
      <protection/>
    </xf>
    <xf numFmtId="3" fontId="6" fillId="0" borderId="11" xfId="44" applyNumberFormat="1" applyFont="1" applyFill="1" applyBorder="1" applyAlignment="1">
      <alignment horizontal="center"/>
      <protection/>
    </xf>
    <xf numFmtId="3" fontId="6" fillId="0" borderId="0" xfId="44" applyNumberFormat="1" applyFont="1" applyFill="1" applyAlignment="1">
      <alignment horizontal="center"/>
      <protection/>
    </xf>
    <xf numFmtId="206" fontId="6" fillId="0" borderId="11" xfId="44" applyNumberFormat="1" applyFont="1" applyFill="1" applyBorder="1" applyAlignment="1">
      <alignment horizontal="center"/>
      <protection/>
    </xf>
    <xf numFmtId="0" fontId="6" fillId="0" borderId="0" xfId="44" applyFont="1" applyFill="1">
      <alignment/>
      <protection/>
    </xf>
    <xf numFmtId="3" fontId="6" fillId="0" borderId="0" xfId="44" applyNumberFormat="1" applyFont="1" applyFill="1">
      <alignment/>
      <protection/>
    </xf>
    <xf numFmtId="0" fontId="6" fillId="0" borderId="0" xfId="44" applyFont="1" applyFill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right" vertical="top"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0" fontId="51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 horizontal="center" vertical="top"/>
    </xf>
    <xf numFmtId="0" fontId="52" fillId="0" borderId="16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14" xfId="0" applyFont="1" applyFill="1" applyBorder="1" applyAlignment="1">
      <alignment/>
    </xf>
    <xf numFmtId="205" fontId="50" fillId="0" borderId="0" xfId="0" applyNumberFormat="1" applyFont="1" applyFill="1" applyAlignment="1">
      <alignment/>
    </xf>
    <xf numFmtId="0" fontId="50" fillId="0" borderId="0" xfId="0" applyFont="1" applyFill="1" applyAlignment="1">
      <alignment vertical="top"/>
    </xf>
    <xf numFmtId="0" fontId="50" fillId="0" borderId="16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/>
    </xf>
    <xf numFmtId="205" fontId="7" fillId="0" borderId="19" xfId="0" applyNumberFormat="1" applyFont="1" applyFill="1" applyBorder="1" applyAlignment="1">
      <alignment horizontal="center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16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top"/>
    </xf>
    <xf numFmtId="0" fontId="7" fillId="16" borderId="11" xfId="0" applyFont="1" applyFill="1" applyBorder="1" applyAlignment="1">
      <alignment horizontal="center" vertical="top"/>
    </xf>
    <xf numFmtId="0" fontId="7" fillId="16" borderId="16" xfId="0" applyFont="1" applyFill="1" applyBorder="1" applyAlignment="1">
      <alignment horizontal="center" vertical="top"/>
    </xf>
    <xf numFmtId="49" fontId="7" fillId="16" borderId="16" xfId="0" applyNumberFormat="1" applyFont="1" applyFill="1" applyBorder="1" applyAlignment="1">
      <alignment horizontal="center" vertical="top"/>
    </xf>
    <xf numFmtId="0" fontId="51" fillId="16" borderId="20" xfId="0" applyFont="1" applyFill="1" applyBorder="1" applyAlignment="1">
      <alignment horizontal="center" vertical="top" wrapText="1"/>
    </xf>
    <xf numFmtId="0" fontId="51" fillId="16" borderId="16" xfId="0" applyFont="1" applyFill="1" applyBorder="1" applyAlignment="1">
      <alignment horizontal="center" vertical="top" wrapText="1"/>
    </xf>
    <xf numFmtId="0" fontId="7" fillId="0" borderId="11" xfId="44" applyFont="1" applyFill="1" applyBorder="1">
      <alignment/>
      <protection/>
    </xf>
    <xf numFmtId="3" fontId="7" fillId="0" borderId="11" xfId="44" applyNumberFormat="1" applyFont="1" applyFill="1" applyBorder="1" applyAlignment="1">
      <alignment horizontal="center"/>
      <protection/>
    </xf>
    <xf numFmtId="206" fontId="7" fillId="0" borderId="11" xfId="44" applyNumberFormat="1" applyFont="1" applyFill="1" applyBorder="1" applyAlignment="1">
      <alignment horizontal="center"/>
      <protection/>
    </xf>
    <xf numFmtId="0" fontId="7" fillId="16" borderId="16" xfId="44" applyFont="1" applyFill="1" applyBorder="1" applyAlignment="1">
      <alignment horizontal="center"/>
      <protection/>
    </xf>
    <xf numFmtId="0" fontId="7" fillId="16" borderId="19" xfId="44" applyFont="1" applyFill="1" applyBorder="1" applyAlignment="1">
      <alignment horizontal="center" vertical="center"/>
      <protection/>
    </xf>
    <xf numFmtId="3" fontId="7" fillId="16" borderId="19" xfId="44" applyNumberFormat="1" applyFont="1" applyFill="1" applyBorder="1" applyAlignment="1">
      <alignment horizontal="center" vertical="center"/>
      <protection/>
    </xf>
    <xf numFmtId="206" fontId="7" fillId="16" borderId="19" xfId="44" applyNumberFormat="1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1" fillId="16" borderId="1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205" fontId="51" fillId="0" borderId="11" xfId="0" applyNumberFormat="1" applyFont="1" applyFill="1" applyBorder="1" applyAlignment="1">
      <alignment horizontal="center"/>
    </xf>
    <xf numFmtId="205" fontId="51" fillId="0" borderId="11" xfId="36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3" fontId="7" fillId="16" borderId="19" xfId="44" applyNumberFormat="1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right" vertical="top"/>
    </xf>
    <xf numFmtId="0" fontId="51" fillId="0" borderId="0" xfId="0" applyFont="1" applyFill="1" applyBorder="1" applyAlignment="1">
      <alignment horizontal="center" vertical="top" wrapText="1"/>
    </xf>
    <xf numFmtId="205" fontId="51" fillId="0" borderId="0" xfId="36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205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44" applyFont="1" applyFill="1">
      <alignment/>
      <protection/>
    </xf>
    <xf numFmtId="0" fontId="54" fillId="0" borderId="11" xfId="0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top"/>
    </xf>
    <xf numFmtId="0" fontId="51" fillId="0" borderId="12" xfId="0" applyFont="1" applyFill="1" applyBorder="1" applyAlignment="1">
      <alignment vertical="top"/>
    </xf>
    <xf numFmtId="0" fontId="50" fillId="0" borderId="0" xfId="0" applyFont="1" applyFill="1" applyBorder="1" applyAlignment="1">
      <alignment vertical="top"/>
    </xf>
    <xf numFmtId="0" fontId="50" fillId="0" borderId="12" xfId="0" applyFont="1" applyFill="1" applyBorder="1" applyAlignment="1">
      <alignment vertical="top"/>
    </xf>
    <xf numFmtId="0" fontId="50" fillId="0" borderId="14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50" fillId="0" borderId="13" xfId="0" applyFont="1" applyFill="1" applyBorder="1" applyAlignment="1">
      <alignment vertical="top"/>
    </xf>
    <xf numFmtId="0" fontId="50" fillId="0" borderId="11" xfId="0" applyFont="1" applyFill="1" applyBorder="1" applyAlignment="1">
      <alignment vertical="top"/>
    </xf>
    <xf numFmtId="0" fontId="50" fillId="0" borderId="11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vertical="top" wrapText="1"/>
    </xf>
    <xf numFmtId="205" fontId="51" fillId="0" borderId="20" xfId="36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21" xfId="0" applyFont="1" applyFill="1" applyBorder="1" applyAlignment="1">
      <alignment vertical="top"/>
    </xf>
    <xf numFmtId="0" fontId="51" fillId="0" borderId="13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 horizontal="center" vertical="top"/>
    </xf>
    <xf numFmtId="3" fontId="50" fillId="0" borderId="0" xfId="44" applyNumberFormat="1" applyFont="1" applyFill="1" applyAlignment="1">
      <alignment horizontal="center"/>
      <protection/>
    </xf>
    <xf numFmtId="0" fontId="50" fillId="0" borderId="0" xfId="44" applyFont="1" applyFill="1" applyAlignment="1">
      <alignment horizontal="center"/>
      <protection/>
    </xf>
    <xf numFmtId="0" fontId="50" fillId="0" borderId="0" xfId="44" applyFont="1" applyFill="1">
      <alignment/>
      <protection/>
    </xf>
    <xf numFmtId="3" fontId="50" fillId="0" borderId="0" xfId="44" applyNumberFormat="1" applyFont="1" applyFill="1">
      <alignment/>
      <protection/>
    </xf>
    <xf numFmtId="0" fontId="59" fillId="0" borderId="0" xfId="44" applyFont="1" applyFill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top"/>
    </xf>
    <xf numFmtId="0" fontId="50" fillId="0" borderId="0" xfId="0" applyFont="1" applyAlignment="1">
      <alignment/>
    </xf>
    <xf numFmtId="0" fontId="7" fillId="16" borderId="18" xfId="44" applyFont="1" applyFill="1" applyBorder="1" applyAlignment="1">
      <alignment horizontal="center" vertical="center"/>
      <protection/>
    </xf>
    <xf numFmtId="0" fontId="7" fillId="16" borderId="17" xfId="44" applyFont="1" applyFill="1" applyBorder="1" applyAlignment="1">
      <alignment horizontal="center" vertical="center"/>
      <protection/>
    </xf>
    <xf numFmtId="0" fontId="7" fillId="16" borderId="18" xfId="44" applyFont="1" applyFill="1" applyBorder="1" applyAlignment="1">
      <alignment horizontal="center" vertical="center" wrapText="1"/>
      <protection/>
    </xf>
    <xf numFmtId="0" fontId="7" fillId="16" borderId="17" xfId="44" applyFont="1" applyFill="1" applyBorder="1" applyAlignment="1">
      <alignment horizontal="center" vertical="center" wrapText="1"/>
      <protection/>
    </xf>
    <xf numFmtId="0" fontId="7" fillId="16" borderId="20" xfId="44" applyFont="1" applyFill="1" applyBorder="1" applyAlignment="1">
      <alignment horizontal="center" vertical="center"/>
      <protection/>
    </xf>
    <xf numFmtId="0" fontId="7" fillId="16" borderId="16" xfId="44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16" borderId="22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 vertical="center"/>
    </xf>
    <xf numFmtId="0" fontId="51" fillId="16" borderId="14" xfId="0" applyFont="1" applyFill="1" applyBorder="1" applyAlignment="1">
      <alignment horizontal="center" vertical="center"/>
    </xf>
    <xf numFmtId="0" fontId="51" fillId="16" borderId="15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 vertical="center"/>
    </xf>
    <xf numFmtId="0" fontId="51" fillId="16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1" fillId="0" borderId="0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51" fillId="16" borderId="14" xfId="0" applyFont="1" applyFill="1" applyBorder="1" applyAlignment="1">
      <alignment horizontal="center" vertical="center" wrapText="1"/>
    </xf>
    <xf numFmtId="0" fontId="51" fillId="16" borderId="15" xfId="0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 vertical="top"/>
    </xf>
    <xf numFmtId="0" fontId="51" fillId="0" borderId="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23" xfId="0" applyFont="1" applyFill="1" applyBorder="1" applyAlignment="1">
      <alignment horizontal="center"/>
    </xf>
    <xf numFmtId="0" fontId="51" fillId="16" borderId="17" xfId="0" applyFont="1" applyFill="1" applyBorder="1" applyAlignment="1">
      <alignment horizontal="center"/>
    </xf>
    <xf numFmtId="0" fontId="51" fillId="16" borderId="19" xfId="0" applyFont="1" applyFill="1" applyBorder="1" applyAlignment="1">
      <alignment horizontal="center"/>
    </xf>
    <xf numFmtId="0" fontId="51" fillId="16" borderId="24" xfId="0" applyFont="1" applyFill="1" applyBorder="1" applyAlignment="1">
      <alignment horizontal="center" vertical="center"/>
    </xf>
    <xf numFmtId="0" fontId="51" fillId="16" borderId="12" xfId="0" applyFont="1" applyFill="1" applyBorder="1" applyAlignment="1">
      <alignment horizontal="center" vertical="center"/>
    </xf>
    <xf numFmtId="0" fontId="51" fillId="16" borderId="0" xfId="0" applyFont="1" applyFill="1" applyBorder="1" applyAlignment="1">
      <alignment horizontal="center" vertical="center"/>
    </xf>
    <xf numFmtId="0" fontId="51" fillId="16" borderId="13" xfId="0" applyFont="1" applyFill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7" fillId="16" borderId="22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140625" defaultRowHeight="15"/>
  <cols>
    <col min="1" max="1" width="30.57421875" style="5" customWidth="1"/>
    <col min="2" max="13" width="8.140625" style="5" customWidth="1"/>
    <col min="14" max="16384" width="9.00390625" style="5" customWidth="1"/>
  </cols>
  <sheetData>
    <row r="1" spans="1:13" s="4" customFormat="1" ht="24" customHeight="1">
      <c r="A1" s="7" t="s">
        <v>235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</row>
    <row r="2" spans="1:13" ht="39.75" customHeight="1">
      <c r="A2" s="162" t="s">
        <v>202</v>
      </c>
      <c r="B2" s="158" t="s">
        <v>183</v>
      </c>
      <c r="C2" s="159"/>
      <c r="D2" s="158" t="s">
        <v>184</v>
      </c>
      <c r="E2" s="159"/>
      <c r="F2" s="158" t="s">
        <v>185</v>
      </c>
      <c r="G2" s="159"/>
      <c r="H2" s="158" t="s">
        <v>186</v>
      </c>
      <c r="I2" s="159"/>
      <c r="J2" s="158" t="s">
        <v>7</v>
      </c>
      <c r="K2" s="159"/>
      <c r="L2" s="160" t="s">
        <v>187</v>
      </c>
      <c r="M2" s="161"/>
    </row>
    <row r="3" spans="1:13" ht="21">
      <c r="A3" s="163"/>
      <c r="B3" s="83" t="s">
        <v>72</v>
      </c>
      <c r="C3" s="83" t="s">
        <v>201</v>
      </c>
      <c r="D3" s="83" t="s">
        <v>72</v>
      </c>
      <c r="E3" s="83" t="s">
        <v>201</v>
      </c>
      <c r="F3" s="83" t="s">
        <v>72</v>
      </c>
      <c r="G3" s="83" t="s">
        <v>201</v>
      </c>
      <c r="H3" s="83" t="s">
        <v>72</v>
      </c>
      <c r="I3" s="83" t="s">
        <v>201</v>
      </c>
      <c r="J3" s="83" t="s">
        <v>72</v>
      </c>
      <c r="K3" s="83" t="s">
        <v>201</v>
      </c>
      <c r="L3" s="84" t="s">
        <v>71</v>
      </c>
      <c r="M3" s="84" t="s">
        <v>188</v>
      </c>
    </row>
    <row r="4" spans="1:13" s="6" customFormat="1" ht="21">
      <c r="A4" s="80" t="s">
        <v>189</v>
      </c>
      <c r="B4" s="81">
        <f>+B5+B8</f>
        <v>695</v>
      </c>
      <c r="C4" s="81">
        <f>+C5+C8</f>
        <v>525</v>
      </c>
      <c r="D4" s="81">
        <f>+'เอกสารหมายเลข 3'!E36+'เอกสารหมายเลข 3'!E37</f>
        <v>180</v>
      </c>
      <c r="E4" s="81">
        <f>+'เอกสารหมายเลข 3'!F36+'เอกสารหมายเลข 3'!F37</f>
        <v>180</v>
      </c>
      <c r="F4" s="81">
        <f>+'เอกสารหมายเลข 3'!E39</f>
        <v>290</v>
      </c>
      <c r="G4" s="81">
        <f>+'เอกสารหมายเลข 3'!F38</f>
        <v>210</v>
      </c>
      <c r="H4" s="81">
        <f>+'เอกสารหมายเลข 3'!E64</f>
        <v>40</v>
      </c>
      <c r="I4" s="81">
        <f>+'เอกสารหมายเลข 3'!F64</f>
        <v>30</v>
      </c>
      <c r="J4" s="81">
        <f>+B4+D4+F4+H4</f>
        <v>1205</v>
      </c>
      <c r="K4" s="81">
        <f>+C4+E4+G4+I4</f>
        <v>945</v>
      </c>
      <c r="L4" s="11">
        <f>+K4-J4</f>
        <v>-260</v>
      </c>
      <c r="M4" s="12">
        <f>L4/J4*100</f>
        <v>-21.57676348547718</v>
      </c>
    </row>
    <row r="5" spans="1:13" s="6" customFormat="1" ht="21">
      <c r="A5" s="9" t="s">
        <v>190</v>
      </c>
      <c r="B5" s="10">
        <f>SUM(B6:B7)</f>
        <v>590</v>
      </c>
      <c r="C5" s="10">
        <f>SUM(C6:C7)</f>
        <v>420</v>
      </c>
      <c r="D5" s="10"/>
      <c r="E5" s="10"/>
      <c r="F5" s="10"/>
      <c r="G5" s="10"/>
      <c r="H5" s="10"/>
      <c r="I5" s="10"/>
      <c r="J5" s="10">
        <f aca="true" t="shared" si="0" ref="J5:J17">+B5+D5+F5+H5</f>
        <v>590</v>
      </c>
      <c r="K5" s="10">
        <f aca="true" t="shared" si="1" ref="K5:K17">+C5+E5+G5+I5</f>
        <v>420</v>
      </c>
      <c r="L5" s="11">
        <f>+K5-J5</f>
        <v>-170</v>
      </c>
      <c r="M5" s="12">
        <f aca="true" t="shared" si="2" ref="M5:M15">L5/J5*100</f>
        <v>-28.8135593220339</v>
      </c>
    </row>
    <row r="6" spans="1:13" s="6" customFormat="1" ht="21">
      <c r="A6" s="9" t="s">
        <v>191</v>
      </c>
      <c r="B6" s="10">
        <f>+'เอกสารหมายเลข 3'!E11+'เอกสารหมายเลข 3'!E12+'เอกสารหมายเลข 3'!E13+'เอกสารหมายเลข 3'!E14+'เอกสารหมายเลข 3'!E15</f>
        <v>225</v>
      </c>
      <c r="C6" s="10">
        <f>+'เอกสารหมายเลข 3'!F11+'เอกสารหมายเลข 3'!F12+'เอกสารหมายเลข 3'!F13+'เอกสารหมายเลข 3'!F14+'เอกสารหมายเลข 3'!F15</f>
        <v>150</v>
      </c>
      <c r="D6" s="10"/>
      <c r="E6" s="10"/>
      <c r="F6" s="10"/>
      <c r="G6" s="10"/>
      <c r="H6" s="10"/>
      <c r="I6" s="10"/>
      <c r="J6" s="10">
        <f t="shared" si="0"/>
        <v>225</v>
      </c>
      <c r="K6" s="10">
        <f t="shared" si="1"/>
        <v>150</v>
      </c>
      <c r="L6" s="11">
        <f>+K6-J6</f>
        <v>-75</v>
      </c>
      <c r="M6" s="12">
        <f>L6/J6*100</f>
        <v>-33.33333333333333</v>
      </c>
    </row>
    <row r="7" spans="1:13" s="6" customFormat="1" ht="21">
      <c r="A7" s="9" t="s">
        <v>192</v>
      </c>
      <c r="B7" s="10">
        <f>+'เอกสารหมายเลข 3'!E16+'เอกสารหมายเลข 3'!E17+'เอกสารหมายเลข 3'!E18+'เอกสารหมายเลข 3'!E19+'เอกสารหมายเลข 3'!E20+'เอกสารหมายเลข 3'!E21+'เอกสารหมายเลข 3'!E22+'เอกสารหมายเลข 3'!E25+'เอกสารหมายเลข 3'!E26</f>
        <v>365</v>
      </c>
      <c r="C7" s="10">
        <f>+'เอกสารหมายเลข 3'!F16+'เอกสารหมายเลข 3'!F17+'เอกสารหมายเลข 3'!F18+'เอกสารหมายเลข 3'!F19+'เอกสารหมายเลข 3'!F20+'เอกสารหมายเลข 3'!F21+'เอกสารหมายเลข 3'!F22+'เอกสารหมายเลข 3'!F25+'เอกสารหมายเลข 3'!F26</f>
        <v>270</v>
      </c>
      <c r="D7" s="10"/>
      <c r="E7" s="10"/>
      <c r="F7" s="10"/>
      <c r="G7" s="10"/>
      <c r="H7" s="10"/>
      <c r="I7" s="10"/>
      <c r="J7" s="10">
        <f t="shared" si="0"/>
        <v>365</v>
      </c>
      <c r="K7" s="10">
        <f t="shared" si="1"/>
        <v>270</v>
      </c>
      <c r="L7" s="11">
        <f aca="true" t="shared" si="3" ref="L7:L17">+K7-J7</f>
        <v>-95</v>
      </c>
      <c r="M7" s="12">
        <f>L7/J7*100</f>
        <v>-26.027397260273972</v>
      </c>
    </row>
    <row r="8" spans="1:13" s="6" customFormat="1" ht="21">
      <c r="A8" s="9" t="s">
        <v>193</v>
      </c>
      <c r="B8" s="10">
        <f>+'เอกสารหมายเลข 3'!E29+'เอกสารหมายเลข 3'!E32</f>
        <v>105</v>
      </c>
      <c r="C8" s="10">
        <f>+'เอกสารหมายเลข 3'!F29+'เอกสารหมายเลข 3'!F32</f>
        <v>105</v>
      </c>
      <c r="D8" s="10"/>
      <c r="E8" s="10"/>
      <c r="F8" s="10"/>
      <c r="G8" s="10"/>
      <c r="H8" s="10"/>
      <c r="I8" s="10"/>
      <c r="J8" s="10">
        <f t="shared" si="0"/>
        <v>105</v>
      </c>
      <c r="K8" s="10">
        <f t="shared" si="1"/>
        <v>105</v>
      </c>
      <c r="L8" s="11">
        <f t="shared" si="3"/>
        <v>0</v>
      </c>
      <c r="M8" s="12">
        <f>L8/J8*100</f>
        <v>0</v>
      </c>
    </row>
    <row r="9" spans="1:13" s="6" customFormat="1" ht="21">
      <c r="A9" s="80" t="s">
        <v>194</v>
      </c>
      <c r="B9" s="81">
        <f>+'เอกสารหมายเลข 3'!E75</f>
        <v>885</v>
      </c>
      <c r="C9" s="81">
        <f>+'เอกสารหมายเลข 3'!F75</f>
        <v>901</v>
      </c>
      <c r="D9" s="81"/>
      <c r="E9" s="81"/>
      <c r="F9" s="81">
        <f>+'เอกสารหมายเลข 3'!E104</f>
        <v>45</v>
      </c>
      <c r="G9" s="81">
        <f>+'เอกสารหมายเลข 3'!F104</f>
        <v>45</v>
      </c>
      <c r="H9" s="81">
        <f>+'เอกสารหมายเลข 3'!E110</f>
        <v>5</v>
      </c>
      <c r="I9" s="81">
        <f>+'เอกสารหมายเลข 3'!F110</f>
        <v>15</v>
      </c>
      <c r="J9" s="81">
        <f t="shared" si="0"/>
        <v>935</v>
      </c>
      <c r="K9" s="81">
        <f t="shared" si="1"/>
        <v>961</v>
      </c>
      <c r="L9" s="11">
        <f>+K9-J9</f>
        <v>26</v>
      </c>
      <c r="M9" s="12">
        <f>L9/J9*100</f>
        <v>2.7807486631016043</v>
      </c>
    </row>
    <row r="10" spans="1:13" s="6" customFormat="1" ht="21">
      <c r="A10" s="80" t="s">
        <v>195</v>
      </c>
      <c r="B10" s="81">
        <f>+'เอกสารหมายเลข 3'!E115</f>
        <v>815</v>
      </c>
      <c r="C10" s="81">
        <f>+'เอกสารหมายเลข 3'!F115</f>
        <v>575</v>
      </c>
      <c r="D10" s="81"/>
      <c r="E10" s="81"/>
      <c r="F10" s="81">
        <f>+'เอกสารหมายเลข 3'!E133</f>
        <v>115</v>
      </c>
      <c r="G10" s="81">
        <f>+'เอกสารหมายเลข 3'!F133</f>
        <v>95</v>
      </c>
      <c r="H10" s="81">
        <f>+'เอกสารหมายเลข 3'!E150</f>
        <v>19</v>
      </c>
      <c r="I10" s="81">
        <f>+'เอกสารหมายเลข 3'!F150</f>
        <v>9</v>
      </c>
      <c r="J10" s="81">
        <f>+B10+D10+F10+H10</f>
        <v>949</v>
      </c>
      <c r="K10" s="81">
        <f t="shared" si="1"/>
        <v>679</v>
      </c>
      <c r="L10" s="11">
        <f t="shared" si="3"/>
        <v>-270</v>
      </c>
      <c r="M10" s="12">
        <f t="shared" si="2"/>
        <v>-28.451001053740782</v>
      </c>
    </row>
    <row r="11" spans="1:13" s="6" customFormat="1" ht="21">
      <c r="A11" s="80" t="s">
        <v>196</v>
      </c>
      <c r="B11" s="81">
        <f>SUM(B12:B13)</f>
        <v>400</v>
      </c>
      <c r="C11" s="81">
        <f>SUM(C12:C13)</f>
        <v>400</v>
      </c>
      <c r="D11" s="81">
        <f>SUM(D12:D13)</f>
        <v>0</v>
      </c>
      <c r="E11" s="81">
        <f>SUM(E12:E13)</f>
        <v>0</v>
      </c>
      <c r="F11" s="81">
        <f>+'เอกสารหมายเลข 3'!E170</f>
        <v>74</v>
      </c>
      <c r="G11" s="81">
        <f>+'เอกสารหมายเลข 3'!F170</f>
        <v>74</v>
      </c>
      <c r="H11" s="81">
        <f>+'เอกสารหมายเลข 3'!E177</f>
        <v>12</v>
      </c>
      <c r="I11" s="81">
        <f>+'เอกสารหมายเลข 3'!F177</f>
        <v>12</v>
      </c>
      <c r="J11" s="81">
        <f>+B11+D11+F11+H11</f>
        <v>486</v>
      </c>
      <c r="K11" s="81">
        <f>+C11+E11+G11+I11</f>
        <v>486</v>
      </c>
      <c r="L11" s="11">
        <f t="shared" si="3"/>
        <v>0</v>
      </c>
      <c r="M11" s="82">
        <f t="shared" si="2"/>
        <v>0</v>
      </c>
    </row>
    <row r="12" spans="1:13" ht="21">
      <c r="A12" s="9" t="s">
        <v>190</v>
      </c>
      <c r="B12" s="10">
        <f>+'เอกสารหมายเลข 3'!E164</f>
        <v>60</v>
      </c>
      <c r="C12" s="10">
        <f>+'เอกสารหมายเลข 3'!F164</f>
        <v>60</v>
      </c>
      <c r="D12" s="10"/>
      <c r="E12" s="10"/>
      <c r="F12" s="10"/>
      <c r="G12" s="10"/>
      <c r="H12" s="10"/>
      <c r="I12" s="10"/>
      <c r="J12" s="10">
        <f t="shared" si="0"/>
        <v>60</v>
      </c>
      <c r="K12" s="10">
        <f t="shared" si="1"/>
        <v>60</v>
      </c>
      <c r="L12" s="11">
        <f t="shared" si="3"/>
        <v>0</v>
      </c>
      <c r="M12" s="82">
        <f t="shared" si="2"/>
        <v>0</v>
      </c>
    </row>
    <row r="13" spans="1:13" ht="21">
      <c r="A13" s="9" t="s">
        <v>193</v>
      </c>
      <c r="B13" s="10">
        <f>+'เอกสารหมายเลข 3'!E163+'เอกสารหมายเลข 3'!E165+'เอกสารหมายเลข 3'!E166+'เอกสารหมายเลข 3'!E167+'เอกสารหมายเลข 3'!E168</f>
        <v>340</v>
      </c>
      <c r="C13" s="10">
        <f>+'เอกสารหมายเลข 3'!F163+'เอกสารหมายเลข 3'!F165+'เอกสารหมายเลข 3'!F166+'เอกสารหมายเลข 3'!F167+'เอกสารหมายเลข 3'!F168</f>
        <v>340</v>
      </c>
      <c r="D13" s="10"/>
      <c r="E13" s="10"/>
      <c r="F13" s="10"/>
      <c r="G13" s="10"/>
      <c r="H13" s="10"/>
      <c r="I13" s="10"/>
      <c r="J13" s="10">
        <f t="shared" si="0"/>
        <v>340</v>
      </c>
      <c r="K13" s="10">
        <f t="shared" si="1"/>
        <v>340</v>
      </c>
      <c r="L13" s="11">
        <f t="shared" si="3"/>
        <v>0</v>
      </c>
      <c r="M13" s="82">
        <f t="shared" si="2"/>
        <v>0</v>
      </c>
    </row>
    <row r="14" spans="1:13" s="6" customFormat="1" ht="21">
      <c r="A14" s="80" t="s">
        <v>197</v>
      </c>
      <c r="B14" s="81">
        <f>+'เอกสารหมายเลข 3'!E183</f>
        <v>240</v>
      </c>
      <c r="C14" s="81">
        <f>+'เอกสารหมายเลข 3'!F183</f>
        <v>240</v>
      </c>
      <c r="D14" s="81"/>
      <c r="E14" s="81"/>
      <c r="F14" s="81">
        <f>+'เอกสารหมายเลข 3'!E193</f>
        <v>20</v>
      </c>
      <c r="G14" s="81">
        <f>+'เอกสารหมายเลข 3'!F193</f>
        <v>20</v>
      </c>
      <c r="H14" s="81"/>
      <c r="I14" s="81"/>
      <c r="J14" s="81">
        <f t="shared" si="0"/>
        <v>260</v>
      </c>
      <c r="K14" s="81">
        <f t="shared" si="1"/>
        <v>260</v>
      </c>
      <c r="L14" s="11">
        <f t="shared" si="3"/>
        <v>0</v>
      </c>
      <c r="M14" s="82">
        <f t="shared" si="2"/>
        <v>0</v>
      </c>
    </row>
    <row r="15" spans="1:13" s="6" customFormat="1" ht="21">
      <c r="A15" s="80" t="s">
        <v>198</v>
      </c>
      <c r="B15" s="81">
        <f>+'เอกสารหมายเลข 3'!E198</f>
        <v>100</v>
      </c>
      <c r="C15" s="81">
        <f>+'เอกสารหมายเลข 3'!F198</f>
        <v>100</v>
      </c>
      <c r="D15" s="81"/>
      <c r="E15" s="81"/>
      <c r="F15" s="81">
        <f>+'เอกสารหมายเลข 3'!E205</f>
        <v>0</v>
      </c>
      <c r="G15" s="81">
        <f>+'เอกสารหมายเลข 3'!F205</f>
        <v>0</v>
      </c>
      <c r="H15" s="81"/>
      <c r="I15" s="81"/>
      <c r="J15" s="81">
        <f>+B15+D15+F15+H15</f>
        <v>100</v>
      </c>
      <c r="K15" s="81">
        <f>+C15+E15+G15+I15</f>
        <v>100</v>
      </c>
      <c r="L15" s="11">
        <f>+K15-J15</f>
        <v>0</v>
      </c>
      <c r="M15" s="12">
        <f t="shared" si="2"/>
        <v>0</v>
      </c>
    </row>
    <row r="16" spans="1:13" s="6" customFormat="1" ht="21" customHeight="1">
      <c r="A16" s="80" t="s">
        <v>199</v>
      </c>
      <c r="B16" s="81">
        <f>+'เอกสารหมายเลข 3'!E210</f>
        <v>200</v>
      </c>
      <c r="C16" s="81">
        <f>+'เอกสารหมายเลข 3'!F210</f>
        <v>200</v>
      </c>
      <c r="D16" s="81"/>
      <c r="E16" s="81"/>
      <c r="F16" s="81">
        <f>+'เอกสารหมายเลข 3'!E218</f>
        <v>0</v>
      </c>
      <c r="G16" s="81">
        <f>+'เอกสารหมายเลข 3'!F218</f>
        <v>0</v>
      </c>
      <c r="H16" s="81"/>
      <c r="I16" s="81"/>
      <c r="J16" s="81">
        <f t="shared" si="0"/>
        <v>200</v>
      </c>
      <c r="K16" s="81">
        <f t="shared" si="1"/>
        <v>200</v>
      </c>
      <c r="L16" s="11">
        <f t="shared" si="3"/>
        <v>0</v>
      </c>
      <c r="M16" s="82">
        <f>L16/J16*100</f>
        <v>0</v>
      </c>
    </row>
    <row r="17" spans="1:13" s="6" customFormat="1" ht="21" customHeight="1">
      <c r="A17" s="80" t="s">
        <v>200</v>
      </c>
      <c r="B17" s="81">
        <f>+'เอกสารหมายเลข 3'!E223</f>
        <v>50</v>
      </c>
      <c r="C17" s="81">
        <f>+'เอกสารหมายเลข 3'!F223</f>
        <v>50</v>
      </c>
      <c r="D17" s="81"/>
      <c r="E17" s="81"/>
      <c r="F17" s="81"/>
      <c r="G17" s="81"/>
      <c r="H17" s="81"/>
      <c r="I17" s="81"/>
      <c r="J17" s="81">
        <f t="shared" si="0"/>
        <v>50</v>
      </c>
      <c r="K17" s="81">
        <f t="shared" si="1"/>
        <v>50</v>
      </c>
      <c r="L17" s="11">
        <f t="shared" si="3"/>
        <v>0</v>
      </c>
      <c r="M17" s="82">
        <f>L17/J17*100</f>
        <v>0</v>
      </c>
    </row>
    <row r="18" spans="1:13" s="6" customFormat="1" ht="21" customHeight="1">
      <c r="A18" s="84" t="s">
        <v>7</v>
      </c>
      <c r="B18" s="85">
        <f>B4+B9+B10+B11+B14+B15+B16+B17</f>
        <v>3385</v>
      </c>
      <c r="C18" s="85">
        <f aca="true" t="shared" si="4" ref="C18:K18">C4+C9+C10+C11+C14+C15+C16+C17</f>
        <v>2991</v>
      </c>
      <c r="D18" s="85">
        <f t="shared" si="4"/>
        <v>180</v>
      </c>
      <c r="E18" s="85">
        <f t="shared" si="4"/>
        <v>180</v>
      </c>
      <c r="F18" s="85">
        <f t="shared" si="4"/>
        <v>544</v>
      </c>
      <c r="G18" s="85">
        <f t="shared" si="4"/>
        <v>444</v>
      </c>
      <c r="H18" s="85">
        <f t="shared" si="4"/>
        <v>76</v>
      </c>
      <c r="I18" s="85">
        <f t="shared" si="4"/>
        <v>66</v>
      </c>
      <c r="J18" s="85">
        <f t="shared" si="4"/>
        <v>4185</v>
      </c>
      <c r="K18" s="85">
        <f t="shared" si="4"/>
        <v>3681</v>
      </c>
      <c r="L18" s="97">
        <f>+K18-J18</f>
        <v>-504</v>
      </c>
      <c r="M18" s="86">
        <f>L18/J18*100</f>
        <v>-12.043010752688172</v>
      </c>
    </row>
    <row r="19" spans="1:13" s="150" customFormat="1" ht="21">
      <c r="A19" s="1" t="s">
        <v>368</v>
      </c>
      <c r="B19" s="146"/>
      <c r="C19" s="147"/>
      <c r="D19" s="148"/>
      <c r="E19" s="148"/>
      <c r="F19" s="148"/>
      <c r="G19" s="148"/>
      <c r="H19" s="148"/>
      <c r="I19" s="148"/>
      <c r="J19" s="148"/>
      <c r="K19" s="149"/>
      <c r="L19" s="148"/>
      <c r="M19" s="148"/>
    </row>
    <row r="20" spans="1:13" s="150" customFormat="1" ht="21">
      <c r="A20" s="1" t="s">
        <v>369</v>
      </c>
      <c r="B20" s="146"/>
      <c r="C20" s="147"/>
      <c r="D20" s="148"/>
      <c r="E20" s="148"/>
      <c r="F20" s="148"/>
      <c r="G20" s="148"/>
      <c r="H20" s="148"/>
      <c r="I20" s="148"/>
      <c r="J20" s="148"/>
      <c r="K20" s="149"/>
      <c r="L20" s="148"/>
      <c r="M20" s="148"/>
    </row>
    <row r="21" spans="1:10" ht="2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/>
  <mergeCells count="7">
    <mergeCell ref="J2:K2"/>
    <mergeCell ref="L2:M2"/>
    <mergeCell ref="A2:A3"/>
    <mergeCell ref="B2:C2"/>
    <mergeCell ref="D2:E2"/>
    <mergeCell ref="F2:G2"/>
    <mergeCell ref="H2:I2"/>
  </mergeCells>
  <printOptions/>
  <pageMargins left="0.78" right="0.3" top="0.9" bottom="0.76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140625" defaultRowHeight="15"/>
  <cols>
    <col min="1" max="1" width="30.57421875" style="5" customWidth="1"/>
    <col min="2" max="13" width="8.140625" style="5" customWidth="1"/>
    <col min="14" max="16384" width="9.00390625" style="5" customWidth="1"/>
  </cols>
  <sheetData>
    <row r="1" spans="1:13" s="4" customFormat="1" ht="24" customHeight="1">
      <c r="A1" s="7" t="s">
        <v>236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</row>
    <row r="2" spans="1:13" ht="39.75" customHeight="1">
      <c r="A2" s="162" t="s">
        <v>202</v>
      </c>
      <c r="B2" s="158" t="s">
        <v>183</v>
      </c>
      <c r="C2" s="159"/>
      <c r="D2" s="158" t="s">
        <v>184</v>
      </c>
      <c r="E2" s="159"/>
      <c r="F2" s="158" t="s">
        <v>185</v>
      </c>
      <c r="G2" s="159"/>
      <c r="H2" s="158" t="s">
        <v>186</v>
      </c>
      <c r="I2" s="159"/>
      <c r="J2" s="158" t="s">
        <v>7</v>
      </c>
      <c r="K2" s="159"/>
      <c r="L2" s="160" t="s">
        <v>187</v>
      </c>
      <c r="M2" s="161"/>
    </row>
    <row r="3" spans="1:13" ht="21">
      <c r="A3" s="163"/>
      <c r="B3" s="83" t="s">
        <v>72</v>
      </c>
      <c r="C3" s="83" t="s">
        <v>201</v>
      </c>
      <c r="D3" s="83" t="s">
        <v>72</v>
      </c>
      <c r="E3" s="83" t="s">
        <v>201</v>
      </c>
      <c r="F3" s="83" t="s">
        <v>72</v>
      </c>
      <c r="G3" s="83" t="s">
        <v>201</v>
      </c>
      <c r="H3" s="83" t="s">
        <v>72</v>
      </c>
      <c r="I3" s="83" t="s">
        <v>201</v>
      </c>
      <c r="J3" s="83" t="s">
        <v>72</v>
      </c>
      <c r="K3" s="83" t="s">
        <v>201</v>
      </c>
      <c r="L3" s="84" t="s">
        <v>71</v>
      </c>
      <c r="M3" s="84" t="s">
        <v>188</v>
      </c>
    </row>
    <row r="4" spans="1:13" s="6" customFormat="1" ht="21">
      <c r="A4" s="80" t="s">
        <v>189</v>
      </c>
      <c r="B4" s="81">
        <f>+B5+B8</f>
        <v>695</v>
      </c>
      <c r="C4" s="81">
        <f>+C5+C8</f>
        <v>525</v>
      </c>
      <c r="D4" s="81">
        <f>+'เอกสารหมายเลข 3'!G36+'เอกสารหมายเลข 3'!G37</f>
        <v>180</v>
      </c>
      <c r="E4" s="81">
        <f>+'เอกสารหมายเลข 3'!H36+'เอกสารหมายเลข 3'!H37</f>
        <v>180</v>
      </c>
      <c r="F4" s="81">
        <f>+'เอกสารหมายเลข 3'!G39</f>
        <v>290</v>
      </c>
      <c r="G4" s="81">
        <f>+'เอกสารหมายเลข 3'!H38</f>
        <v>210</v>
      </c>
      <c r="H4" s="81">
        <f>+'เอกสารหมายเลข 3'!G64</f>
        <v>40</v>
      </c>
      <c r="I4" s="81">
        <f>+'เอกสารหมายเลข 3'!H64</f>
        <v>30</v>
      </c>
      <c r="J4" s="81">
        <f>+B4+D4+F4+H4</f>
        <v>1205</v>
      </c>
      <c r="K4" s="81">
        <f>+C4+E4+G4+I4</f>
        <v>945</v>
      </c>
      <c r="L4" s="11">
        <f>+K4-J4</f>
        <v>-260</v>
      </c>
      <c r="M4" s="12">
        <f>L4/J4*100</f>
        <v>-21.57676348547718</v>
      </c>
    </row>
    <row r="5" spans="1:13" s="6" customFormat="1" ht="21">
      <c r="A5" s="9" t="s">
        <v>190</v>
      </c>
      <c r="B5" s="10">
        <f>SUM(B6:B7)</f>
        <v>590</v>
      </c>
      <c r="C5" s="10">
        <f>SUM(C6:C7)</f>
        <v>420</v>
      </c>
      <c r="D5" s="10"/>
      <c r="E5" s="10"/>
      <c r="F5" s="10"/>
      <c r="G5" s="10"/>
      <c r="H5" s="10"/>
      <c r="I5" s="10"/>
      <c r="J5" s="10">
        <f aca="true" t="shared" si="0" ref="J5:K17">+B5+D5+F5+H5</f>
        <v>590</v>
      </c>
      <c r="K5" s="10">
        <f t="shared" si="0"/>
        <v>420</v>
      </c>
      <c r="L5" s="11">
        <f>+K5-J5</f>
        <v>-170</v>
      </c>
      <c r="M5" s="12">
        <f aca="true" t="shared" si="1" ref="M5:M15">L5/J5*100</f>
        <v>-28.8135593220339</v>
      </c>
    </row>
    <row r="6" spans="1:13" s="6" customFormat="1" ht="21">
      <c r="A6" s="9" t="s">
        <v>191</v>
      </c>
      <c r="B6" s="10">
        <f>+'เอกสารหมายเลข 3'!G11+'เอกสารหมายเลข 3'!G12+'เอกสารหมายเลข 3'!G13+'เอกสารหมายเลข 3'!G14+'เอกสารหมายเลข 3'!G15</f>
        <v>225</v>
      </c>
      <c r="C6" s="10">
        <f>+'เอกสารหมายเลข 3'!H11+'เอกสารหมายเลข 3'!H12+'เอกสารหมายเลข 3'!H13+'เอกสารหมายเลข 3'!H14+'เอกสารหมายเลข 3'!H15</f>
        <v>150</v>
      </c>
      <c r="D6" s="10"/>
      <c r="E6" s="10"/>
      <c r="F6" s="10"/>
      <c r="G6" s="10"/>
      <c r="H6" s="10"/>
      <c r="I6" s="10"/>
      <c r="J6" s="10">
        <f t="shared" si="0"/>
        <v>225</v>
      </c>
      <c r="K6" s="10">
        <f t="shared" si="0"/>
        <v>150</v>
      </c>
      <c r="L6" s="11">
        <f>+K6-J6</f>
        <v>-75</v>
      </c>
      <c r="M6" s="12">
        <f>L6/J6*100</f>
        <v>-33.33333333333333</v>
      </c>
    </row>
    <row r="7" spans="1:13" s="6" customFormat="1" ht="21">
      <c r="A7" s="9" t="s">
        <v>192</v>
      </c>
      <c r="B7" s="10">
        <f>+'เอกสารหมายเลข 3'!G16+'เอกสารหมายเลข 3'!G17+'เอกสารหมายเลข 3'!G18+'เอกสารหมายเลข 3'!G19+'เอกสารหมายเลข 3'!G20+'เอกสารหมายเลข 3'!G21+'เอกสารหมายเลข 3'!G22+'เอกสารหมายเลข 3'!G25+'เอกสารหมายเลข 3'!G26</f>
        <v>365</v>
      </c>
      <c r="C7" s="10">
        <f>+'เอกสารหมายเลข 3'!H16+'เอกสารหมายเลข 3'!H17+'เอกสารหมายเลข 3'!H18+'เอกสารหมายเลข 3'!H19+'เอกสารหมายเลข 3'!H20+'เอกสารหมายเลข 3'!H21+'เอกสารหมายเลข 3'!H22+'เอกสารหมายเลข 3'!H25+'เอกสารหมายเลข 3'!H26</f>
        <v>270</v>
      </c>
      <c r="D7" s="10"/>
      <c r="E7" s="10"/>
      <c r="F7" s="10"/>
      <c r="G7" s="10"/>
      <c r="H7" s="10"/>
      <c r="I7" s="10"/>
      <c r="J7" s="10">
        <f>+B7+D7+F7+H7</f>
        <v>365</v>
      </c>
      <c r="K7" s="10">
        <f t="shared" si="0"/>
        <v>270</v>
      </c>
      <c r="L7" s="11">
        <f aca="true" t="shared" si="2" ref="L7:L17">+K7-J7</f>
        <v>-95</v>
      </c>
      <c r="M7" s="12">
        <f>L7/J7*100</f>
        <v>-26.027397260273972</v>
      </c>
    </row>
    <row r="8" spans="1:13" s="6" customFormat="1" ht="21">
      <c r="A8" s="9" t="s">
        <v>193</v>
      </c>
      <c r="B8" s="10">
        <f>+'เอกสารหมายเลข 3'!G29+'เอกสารหมายเลข 3'!G32</f>
        <v>105</v>
      </c>
      <c r="C8" s="10">
        <f>+'เอกสารหมายเลข 3'!H29+'เอกสารหมายเลข 3'!H32</f>
        <v>105</v>
      </c>
      <c r="D8" s="10"/>
      <c r="E8" s="10"/>
      <c r="F8" s="10"/>
      <c r="G8" s="10"/>
      <c r="H8" s="10"/>
      <c r="I8" s="10"/>
      <c r="J8" s="10">
        <f t="shared" si="0"/>
        <v>105</v>
      </c>
      <c r="K8" s="10">
        <f t="shared" si="0"/>
        <v>105</v>
      </c>
      <c r="L8" s="11">
        <f t="shared" si="2"/>
        <v>0</v>
      </c>
      <c r="M8" s="12">
        <f>L8/J8*100</f>
        <v>0</v>
      </c>
    </row>
    <row r="9" spans="1:13" s="6" customFormat="1" ht="21">
      <c r="A9" s="80" t="s">
        <v>194</v>
      </c>
      <c r="B9" s="81">
        <f>+'เอกสารหมายเลข 3'!G75</f>
        <v>885</v>
      </c>
      <c r="C9" s="81">
        <f>+'เอกสารหมายเลข 3'!H75</f>
        <v>901</v>
      </c>
      <c r="D9" s="81"/>
      <c r="E9" s="81"/>
      <c r="F9" s="81">
        <f>+'เอกสารหมายเลข 3'!G104</f>
        <v>45</v>
      </c>
      <c r="G9" s="81">
        <f>+'เอกสารหมายเลข 3'!H104</f>
        <v>45</v>
      </c>
      <c r="H9" s="81">
        <f>+'เอกสารหมายเลข 3'!G110</f>
        <v>5</v>
      </c>
      <c r="I9" s="81">
        <f>+'เอกสารหมายเลข 3'!H110</f>
        <v>15</v>
      </c>
      <c r="J9" s="81">
        <f t="shared" si="0"/>
        <v>935</v>
      </c>
      <c r="K9" s="81">
        <f t="shared" si="0"/>
        <v>961</v>
      </c>
      <c r="L9" s="11">
        <f>+K9-J9</f>
        <v>26</v>
      </c>
      <c r="M9" s="12">
        <f>L9/J9*100</f>
        <v>2.7807486631016043</v>
      </c>
    </row>
    <row r="10" spans="1:13" s="6" customFormat="1" ht="21">
      <c r="A10" s="80" t="s">
        <v>195</v>
      </c>
      <c r="B10" s="81">
        <f>+'เอกสารหมายเลข 3'!G115</f>
        <v>865</v>
      </c>
      <c r="C10" s="81">
        <f>+'เอกสารหมายเลข 3'!H115</f>
        <v>635</v>
      </c>
      <c r="D10" s="81"/>
      <c r="E10" s="81"/>
      <c r="F10" s="81">
        <f>+'เอกสารหมายเลข 3'!G133</f>
        <v>115</v>
      </c>
      <c r="G10" s="81">
        <f>+'เอกสารหมายเลข 3'!H133</f>
        <v>95</v>
      </c>
      <c r="H10" s="81">
        <f>+'เอกสารหมายเลข 3'!G150</f>
        <v>27</v>
      </c>
      <c r="I10" s="81">
        <f>+'เอกสารหมายเลข 3'!H150</f>
        <v>19</v>
      </c>
      <c r="J10" s="81">
        <f>+B10+D10+F10+H10</f>
        <v>1007</v>
      </c>
      <c r="K10" s="81">
        <f t="shared" si="0"/>
        <v>749</v>
      </c>
      <c r="L10" s="11">
        <f t="shared" si="2"/>
        <v>-258</v>
      </c>
      <c r="M10" s="12">
        <f t="shared" si="1"/>
        <v>-25.620655412115195</v>
      </c>
    </row>
    <row r="11" spans="1:13" s="6" customFormat="1" ht="21">
      <c r="A11" s="80" t="s">
        <v>196</v>
      </c>
      <c r="B11" s="81">
        <f>SUM(B12:B13)</f>
        <v>400</v>
      </c>
      <c r="C11" s="81">
        <f>SUM(C12:C13)</f>
        <v>400</v>
      </c>
      <c r="D11" s="81">
        <f>SUM(D12:D13)</f>
        <v>0</v>
      </c>
      <c r="E11" s="81">
        <f>SUM(E12:E13)</f>
        <v>0</v>
      </c>
      <c r="F11" s="81">
        <f>+'เอกสารหมายเลข 3'!G170</f>
        <v>74</v>
      </c>
      <c r="G11" s="81">
        <f>+'เอกสารหมายเลข 3'!H170</f>
        <v>74</v>
      </c>
      <c r="H11" s="81">
        <f>+'เอกสารหมายเลข 3'!G177</f>
        <v>12</v>
      </c>
      <c r="I11" s="81">
        <f>+'เอกสารหมายเลข 3'!H177</f>
        <v>12</v>
      </c>
      <c r="J11" s="81">
        <f>+B11+D11+F11+H11</f>
        <v>486</v>
      </c>
      <c r="K11" s="81">
        <f>+C11+E11+G11+I11</f>
        <v>486</v>
      </c>
      <c r="L11" s="11">
        <f t="shared" si="2"/>
        <v>0</v>
      </c>
      <c r="M11" s="82">
        <f t="shared" si="1"/>
        <v>0</v>
      </c>
    </row>
    <row r="12" spans="1:13" ht="21">
      <c r="A12" s="9" t="s">
        <v>190</v>
      </c>
      <c r="B12" s="10">
        <f>+'เอกสารหมายเลข 3'!G164</f>
        <v>60</v>
      </c>
      <c r="C12" s="10">
        <f>+'เอกสารหมายเลข 3'!H164</f>
        <v>60</v>
      </c>
      <c r="D12" s="10"/>
      <c r="E12" s="10"/>
      <c r="F12" s="10"/>
      <c r="G12" s="10"/>
      <c r="H12" s="10"/>
      <c r="I12" s="10"/>
      <c r="J12" s="10">
        <f t="shared" si="0"/>
        <v>60</v>
      </c>
      <c r="K12" s="10">
        <f t="shared" si="0"/>
        <v>60</v>
      </c>
      <c r="L12" s="11">
        <f t="shared" si="2"/>
        <v>0</v>
      </c>
      <c r="M12" s="82">
        <f t="shared" si="1"/>
        <v>0</v>
      </c>
    </row>
    <row r="13" spans="1:13" ht="21">
      <c r="A13" s="9" t="s">
        <v>193</v>
      </c>
      <c r="B13" s="10">
        <f>+'เอกสารหมายเลข 3'!E163+'เอกสารหมายเลข 3'!E165+'เอกสารหมายเลข 3'!E166+'เอกสารหมายเลข 3'!E167+'เอกสารหมายเลข 3'!E168</f>
        <v>340</v>
      </c>
      <c r="C13" s="10">
        <f>+'เอกสารหมายเลข 3'!G163+'เอกสารหมายเลข 3'!G165+'เอกสารหมายเลข 3'!G166+'เอกสารหมายเลข 3'!G167+'เอกสารหมายเลข 3'!G168</f>
        <v>340</v>
      </c>
      <c r="D13" s="10"/>
      <c r="E13" s="10"/>
      <c r="F13" s="10"/>
      <c r="G13" s="10"/>
      <c r="H13" s="10"/>
      <c r="I13" s="10"/>
      <c r="J13" s="10">
        <f t="shared" si="0"/>
        <v>340</v>
      </c>
      <c r="K13" s="10">
        <f t="shared" si="0"/>
        <v>340</v>
      </c>
      <c r="L13" s="11">
        <f t="shared" si="2"/>
        <v>0</v>
      </c>
      <c r="M13" s="82">
        <f t="shared" si="1"/>
        <v>0</v>
      </c>
    </row>
    <row r="14" spans="1:13" s="6" customFormat="1" ht="21">
      <c r="A14" s="80" t="s">
        <v>197</v>
      </c>
      <c r="B14" s="81">
        <f>+'เอกสารหมายเลข 3'!G183</f>
        <v>240</v>
      </c>
      <c r="C14" s="81">
        <f>+'เอกสารหมายเลข 3'!H183</f>
        <v>240</v>
      </c>
      <c r="D14" s="81"/>
      <c r="E14" s="81"/>
      <c r="F14" s="81">
        <f>+'เอกสารหมายเลข 3'!G189</f>
        <v>20</v>
      </c>
      <c r="G14" s="81">
        <f>+'เอกสารหมายเลข 3'!H189</f>
        <v>20</v>
      </c>
      <c r="H14" s="81"/>
      <c r="I14" s="81"/>
      <c r="J14" s="81">
        <f t="shared" si="0"/>
        <v>260</v>
      </c>
      <c r="K14" s="81">
        <f t="shared" si="0"/>
        <v>260</v>
      </c>
      <c r="L14" s="11">
        <f t="shared" si="2"/>
        <v>0</v>
      </c>
      <c r="M14" s="82">
        <f t="shared" si="1"/>
        <v>0</v>
      </c>
    </row>
    <row r="15" spans="1:13" s="6" customFormat="1" ht="21">
      <c r="A15" s="80" t="s">
        <v>198</v>
      </c>
      <c r="B15" s="81">
        <f>+'เอกสารหมายเลข 3'!G198</f>
        <v>100</v>
      </c>
      <c r="C15" s="81">
        <f>+'เอกสารหมายเลข 3'!H198</f>
        <v>100</v>
      </c>
      <c r="D15" s="81"/>
      <c r="E15" s="81"/>
      <c r="F15" s="81">
        <f>+'เอกสารหมายเลข 3'!G205</f>
        <v>10</v>
      </c>
      <c r="G15" s="81">
        <f>+'เอกสารหมายเลข 3'!H205</f>
        <v>10</v>
      </c>
      <c r="H15" s="81"/>
      <c r="I15" s="81"/>
      <c r="J15" s="81">
        <f>+B15+D15+F15+H15</f>
        <v>110</v>
      </c>
      <c r="K15" s="81">
        <f>+C15+E15+G15+I15</f>
        <v>110</v>
      </c>
      <c r="L15" s="11">
        <f>+K15-J15</f>
        <v>0</v>
      </c>
      <c r="M15" s="12">
        <f t="shared" si="1"/>
        <v>0</v>
      </c>
    </row>
    <row r="16" spans="1:13" s="6" customFormat="1" ht="21" customHeight="1">
      <c r="A16" s="80" t="s">
        <v>199</v>
      </c>
      <c r="B16" s="81">
        <f>+'เอกสารหมายเลข 3'!G210</f>
        <v>200</v>
      </c>
      <c r="C16" s="81">
        <f>+'เอกสารหมายเลข 3'!H210</f>
        <v>200</v>
      </c>
      <c r="D16" s="81"/>
      <c r="E16" s="81"/>
      <c r="F16" s="81">
        <f>+'เอกสารหมายเลข 3'!G218</f>
        <v>15</v>
      </c>
      <c r="G16" s="81">
        <f>+'เอกสารหมายเลข 3'!H218</f>
        <v>15</v>
      </c>
      <c r="H16" s="81"/>
      <c r="I16" s="81"/>
      <c r="J16" s="81">
        <f t="shared" si="0"/>
        <v>215</v>
      </c>
      <c r="K16" s="81">
        <f t="shared" si="0"/>
        <v>215</v>
      </c>
      <c r="L16" s="11">
        <f t="shared" si="2"/>
        <v>0</v>
      </c>
      <c r="M16" s="82">
        <f>L16/J16*100</f>
        <v>0</v>
      </c>
    </row>
    <row r="17" spans="1:13" s="6" customFormat="1" ht="21" customHeight="1">
      <c r="A17" s="80" t="s">
        <v>200</v>
      </c>
      <c r="B17" s="81">
        <f>+'เอกสารหมายเลข 3'!G223</f>
        <v>50</v>
      </c>
      <c r="C17" s="81">
        <f>+'เอกสารหมายเลข 3'!H223</f>
        <v>50</v>
      </c>
      <c r="D17" s="81"/>
      <c r="E17" s="81"/>
      <c r="F17" s="81"/>
      <c r="G17" s="81"/>
      <c r="H17" s="81"/>
      <c r="I17" s="81"/>
      <c r="J17" s="81">
        <f t="shared" si="0"/>
        <v>50</v>
      </c>
      <c r="K17" s="81">
        <f t="shared" si="0"/>
        <v>50</v>
      </c>
      <c r="L17" s="11">
        <f t="shared" si="2"/>
        <v>0</v>
      </c>
      <c r="M17" s="82">
        <f>L17/J17*100</f>
        <v>0</v>
      </c>
    </row>
    <row r="18" spans="1:13" s="6" customFormat="1" ht="21" customHeight="1">
      <c r="A18" s="84" t="s">
        <v>7</v>
      </c>
      <c r="B18" s="85">
        <f aca="true" t="shared" si="3" ref="B18:I18">B4+B9+B10+B11+B14+B15+B16+B17</f>
        <v>3435</v>
      </c>
      <c r="C18" s="85">
        <f t="shared" si="3"/>
        <v>3051</v>
      </c>
      <c r="D18" s="85">
        <f t="shared" si="3"/>
        <v>180</v>
      </c>
      <c r="E18" s="85">
        <f t="shared" si="3"/>
        <v>180</v>
      </c>
      <c r="F18" s="85">
        <f t="shared" si="3"/>
        <v>569</v>
      </c>
      <c r="G18" s="85">
        <f t="shared" si="3"/>
        <v>469</v>
      </c>
      <c r="H18" s="85">
        <f t="shared" si="3"/>
        <v>84</v>
      </c>
      <c r="I18" s="85">
        <f t="shared" si="3"/>
        <v>76</v>
      </c>
      <c r="J18" s="85">
        <f>J4+J9+J10+J11+J14+J15+J16+J17</f>
        <v>4268</v>
      </c>
      <c r="K18" s="85">
        <f>K4+K9+K10+K11+K14+K15+K16+K17</f>
        <v>3776</v>
      </c>
      <c r="L18" s="97">
        <f>+K18-J18</f>
        <v>-492</v>
      </c>
      <c r="M18" s="86">
        <f>L18/J18*100</f>
        <v>-11.527647610121837</v>
      </c>
    </row>
    <row r="19" spans="1:13" ht="21">
      <c r="A19" s="1" t="s">
        <v>368</v>
      </c>
      <c r="B19" s="11"/>
      <c r="C19" s="15"/>
      <c r="D19" s="13"/>
      <c r="E19" s="13"/>
      <c r="F19" s="13"/>
      <c r="G19" s="13"/>
      <c r="H19" s="13"/>
      <c r="I19" s="13"/>
      <c r="J19" s="13"/>
      <c r="K19" s="14"/>
      <c r="L19" s="13"/>
      <c r="M19" s="13"/>
    </row>
    <row r="20" spans="1:13" ht="21">
      <c r="A20" s="13" t="s">
        <v>370</v>
      </c>
      <c r="B20" s="14"/>
      <c r="C20" s="14"/>
      <c r="D20" s="14"/>
      <c r="E20" s="13"/>
      <c r="F20" s="13"/>
      <c r="G20" s="13"/>
      <c r="H20" s="13"/>
      <c r="I20" s="13"/>
      <c r="J20" s="13"/>
      <c r="K20" s="13"/>
      <c r="L20" s="13"/>
      <c r="M20" s="13"/>
    </row>
    <row r="21" s="150" customFormat="1" ht="21"/>
    <row r="22" spans="1:11" ht="2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" right="0.3" top="0.9" bottom="0.76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="120" zoomScaleNormal="120" zoomScalePageLayoutView="0" workbookViewId="0" topLeftCell="A1">
      <pane xSplit="1" ySplit="5" topLeftCell="B10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6" sqref="E116"/>
    </sheetView>
  </sheetViews>
  <sheetFormatPr defaultColWidth="9.140625" defaultRowHeight="21.75" customHeight="1"/>
  <cols>
    <col min="1" max="1" width="2.57421875" style="1" customWidth="1"/>
    <col min="2" max="2" width="22.57421875" style="1" customWidth="1"/>
    <col min="3" max="4" width="4.7109375" style="1" customWidth="1"/>
    <col min="5" max="5" width="24.421875" style="1" customWidth="1"/>
    <col min="6" max="6" width="5.00390625" style="1" customWidth="1"/>
    <col min="7" max="7" width="23.140625" style="1" customWidth="1"/>
    <col min="8" max="16384" width="9.00390625" style="1" customWidth="1"/>
  </cols>
  <sheetData>
    <row r="1" ht="21.75" customHeight="1">
      <c r="G1" s="3" t="s">
        <v>14</v>
      </c>
    </row>
    <row r="2" spans="2:7" ht="21.75" customHeight="1">
      <c r="B2" s="165" t="s">
        <v>237</v>
      </c>
      <c r="C2" s="165"/>
      <c r="D2" s="165"/>
      <c r="E2" s="165"/>
      <c r="F2" s="165"/>
      <c r="G2" s="165"/>
    </row>
    <row r="3" spans="2:7" ht="21.75" customHeight="1">
      <c r="B3" s="2"/>
      <c r="C3" s="2"/>
      <c r="D3" s="2"/>
      <c r="E3" s="2"/>
      <c r="F3" s="2"/>
      <c r="G3" s="2"/>
    </row>
    <row r="4" spans="1:7" ht="21.75" customHeight="1">
      <c r="A4" s="166" t="s">
        <v>0</v>
      </c>
      <c r="B4" s="167"/>
      <c r="C4" s="170" t="s">
        <v>1</v>
      </c>
      <c r="D4" s="170" t="s">
        <v>2</v>
      </c>
      <c r="E4" s="78" t="s">
        <v>17</v>
      </c>
      <c r="F4" s="170" t="s">
        <v>3</v>
      </c>
      <c r="G4" s="78" t="s">
        <v>15</v>
      </c>
    </row>
    <row r="5" spans="1:7" ht="21.75" customHeight="1">
      <c r="A5" s="168"/>
      <c r="B5" s="169"/>
      <c r="C5" s="171"/>
      <c r="D5" s="171"/>
      <c r="E5" s="79" t="s">
        <v>16</v>
      </c>
      <c r="F5" s="171"/>
      <c r="G5" s="79" t="s">
        <v>205</v>
      </c>
    </row>
    <row r="6" spans="1:7" s="17" customFormat="1" ht="21.75" customHeight="1">
      <c r="A6" s="19" t="s">
        <v>90</v>
      </c>
      <c r="B6" s="135"/>
      <c r="C6" s="22"/>
      <c r="D6" s="22"/>
      <c r="E6" s="22"/>
      <c r="F6" s="22"/>
      <c r="G6" s="22"/>
    </row>
    <row r="7" spans="1:7" s="17" customFormat="1" ht="21.75" customHeight="1">
      <c r="A7" s="19"/>
      <c r="B7" s="25" t="s">
        <v>340</v>
      </c>
      <c r="C7" s="26" t="s">
        <v>10</v>
      </c>
      <c r="D7" s="24" t="s">
        <v>18</v>
      </c>
      <c r="E7" s="136" t="s">
        <v>343</v>
      </c>
      <c r="F7" s="24"/>
      <c r="G7" s="21"/>
    </row>
    <row r="8" spans="1:7" s="17" customFormat="1" ht="21.75" customHeight="1">
      <c r="A8" s="19"/>
      <c r="B8" s="47" t="s">
        <v>342</v>
      </c>
      <c r="C8" s="22"/>
      <c r="D8" s="22"/>
      <c r="E8" s="21" t="s">
        <v>344</v>
      </c>
      <c r="F8" s="22"/>
      <c r="G8" s="21"/>
    </row>
    <row r="9" spans="1:7" s="17" customFormat="1" ht="21.75" customHeight="1">
      <c r="A9" s="19"/>
      <c r="B9" s="47"/>
      <c r="C9" s="22"/>
      <c r="D9" s="22"/>
      <c r="E9" s="21"/>
      <c r="F9" s="22"/>
      <c r="G9" s="21"/>
    </row>
    <row r="10" spans="1:7" s="17" customFormat="1" ht="21.75" customHeight="1">
      <c r="A10" s="19"/>
      <c r="B10" s="20" t="s">
        <v>341</v>
      </c>
      <c r="C10" s="26" t="s">
        <v>10</v>
      </c>
      <c r="D10" s="24" t="s">
        <v>18</v>
      </c>
      <c r="E10" s="136" t="s">
        <v>343</v>
      </c>
      <c r="F10" s="22"/>
      <c r="G10" s="22"/>
    </row>
    <row r="11" spans="1:7" s="17" customFormat="1" ht="21.75" customHeight="1">
      <c r="A11" s="19"/>
      <c r="B11" s="47" t="s">
        <v>342</v>
      </c>
      <c r="C11" s="22"/>
      <c r="D11" s="22"/>
      <c r="E11" s="21" t="s">
        <v>344</v>
      </c>
      <c r="F11" s="22"/>
      <c r="G11" s="22"/>
    </row>
    <row r="12" spans="1:7" s="17" customFormat="1" ht="21.75" customHeight="1">
      <c r="A12" s="19"/>
      <c r="B12" s="20"/>
      <c r="C12" s="22"/>
      <c r="D12" s="22"/>
      <c r="E12" s="21"/>
      <c r="F12" s="22"/>
      <c r="G12" s="22"/>
    </row>
    <row r="13" spans="1:7" s="17" customFormat="1" ht="21.75" customHeight="1">
      <c r="A13" s="19"/>
      <c r="B13" s="20" t="s">
        <v>345</v>
      </c>
      <c r="C13" s="26" t="s">
        <v>88</v>
      </c>
      <c r="D13" s="24" t="s">
        <v>18</v>
      </c>
      <c r="E13" s="21" t="s">
        <v>347</v>
      </c>
      <c r="F13" s="24"/>
      <c r="G13" s="21"/>
    </row>
    <row r="14" spans="1:7" s="17" customFormat="1" ht="21.75" customHeight="1">
      <c r="A14" s="19"/>
      <c r="B14" s="20" t="s">
        <v>346</v>
      </c>
      <c r="C14" s="26"/>
      <c r="D14" s="22"/>
      <c r="E14" s="21" t="s">
        <v>348</v>
      </c>
      <c r="F14" s="24"/>
      <c r="G14" s="21"/>
    </row>
    <row r="15" spans="1:7" s="17" customFormat="1" ht="21.75" customHeight="1">
      <c r="A15" s="19"/>
      <c r="B15" s="47" t="s">
        <v>231</v>
      </c>
      <c r="C15" s="26"/>
      <c r="D15" s="24"/>
      <c r="E15" s="21" t="s">
        <v>349</v>
      </c>
      <c r="F15" s="24"/>
      <c r="G15" s="21"/>
    </row>
    <row r="16" spans="1:7" s="17" customFormat="1" ht="21.75" customHeight="1">
      <c r="A16" s="19"/>
      <c r="B16" s="20"/>
      <c r="C16" s="26"/>
      <c r="D16" s="22"/>
      <c r="E16" s="21" t="s">
        <v>350</v>
      </c>
      <c r="F16" s="24"/>
      <c r="G16" s="21"/>
    </row>
    <row r="17" spans="1:7" s="17" customFormat="1" ht="21.75" customHeight="1">
      <c r="A17" s="19"/>
      <c r="B17" s="20"/>
      <c r="C17" s="26"/>
      <c r="D17" s="22"/>
      <c r="E17" s="21" t="s">
        <v>351</v>
      </c>
      <c r="F17" s="24"/>
      <c r="G17" s="21"/>
    </row>
    <row r="18" spans="1:7" s="17" customFormat="1" ht="21.75" customHeight="1">
      <c r="A18" s="19"/>
      <c r="B18" s="20"/>
      <c r="C18" s="26"/>
      <c r="D18" s="22"/>
      <c r="E18" s="21" t="s">
        <v>352</v>
      </c>
      <c r="F18" s="24"/>
      <c r="G18" s="21"/>
    </row>
    <row r="19" spans="1:7" s="17" customFormat="1" ht="21.75" customHeight="1">
      <c r="A19" s="19"/>
      <c r="B19" s="20"/>
      <c r="C19" s="26"/>
      <c r="D19" s="22"/>
      <c r="E19" s="137">
        <v>2561</v>
      </c>
      <c r="F19" s="24"/>
      <c r="G19" s="21"/>
    </row>
    <row r="20" spans="1:7" s="17" customFormat="1" ht="21.75" customHeight="1">
      <c r="A20" s="19"/>
      <c r="B20" s="20"/>
      <c r="C20" s="26"/>
      <c r="D20" s="22"/>
      <c r="E20" s="137"/>
      <c r="F20" s="24"/>
      <c r="G20" s="21"/>
    </row>
    <row r="21" spans="1:7" s="17" customFormat="1" ht="21.75" customHeight="1">
      <c r="A21" s="19"/>
      <c r="B21" s="20" t="s">
        <v>353</v>
      </c>
      <c r="C21" s="26" t="s">
        <v>88</v>
      </c>
      <c r="D21" s="24" t="s">
        <v>18</v>
      </c>
      <c r="E21" s="21" t="s">
        <v>347</v>
      </c>
      <c r="F21" s="24"/>
      <c r="G21" s="21"/>
    </row>
    <row r="22" spans="1:7" s="17" customFormat="1" ht="21.75" customHeight="1">
      <c r="A22" s="19"/>
      <c r="B22" s="20" t="s">
        <v>346</v>
      </c>
      <c r="C22" s="26"/>
      <c r="D22" s="22"/>
      <c r="E22" s="21" t="s">
        <v>348</v>
      </c>
      <c r="F22" s="24"/>
      <c r="G22" s="21"/>
    </row>
    <row r="23" spans="1:7" s="17" customFormat="1" ht="21.75" customHeight="1">
      <c r="A23" s="19"/>
      <c r="B23" s="20"/>
      <c r="C23" s="26"/>
      <c r="D23" s="24"/>
      <c r="E23" s="21" t="s">
        <v>349</v>
      </c>
      <c r="F23" s="24"/>
      <c r="G23" s="21"/>
    </row>
    <row r="24" spans="1:7" s="17" customFormat="1" ht="21.75" customHeight="1">
      <c r="A24" s="19"/>
      <c r="B24" s="20"/>
      <c r="C24" s="26"/>
      <c r="D24" s="22"/>
      <c r="E24" s="21" t="s">
        <v>350</v>
      </c>
      <c r="F24" s="24"/>
      <c r="G24" s="21"/>
    </row>
    <row r="25" spans="1:7" s="17" customFormat="1" ht="21.75" customHeight="1">
      <c r="A25" s="19"/>
      <c r="B25" s="20"/>
      <c r="C25" s="26"/>
      <c r="D25" s="22"/>
      <c r="E25" s="21" t="s">
        <v>351</v>
      </c>
      <c r="F25" s="24"/>
      <c r="G25" s="21"/>
    </row>
    <row r="26" spans="1:7" s="17" customFormat="1" ht="21.75" customHeight="1">
      <c r="A26" s="19"/>
      <c r="B26" s="20"/>
      <c r="C26" s="26"/>
      <c r="D26" s="22"/>
      <c r="E26" s="21" t="s">
        <v>352</v>
      </c>
      <c r="F26" s="24"/>
      <c r="G26" s="21"/>
    </row>
    <row r="27" spans="1:7" s="17" customFormat="1" ht="21.75" customHeight="1">
      <c r="A27" s="19"/>
      <c r="B27" s="20"/>
      <c r="C27" s="26"/>
      <c r="D27" s="22"/>
      <c r="E27" s="137">
        <v>2561</v>
      </c>
      <c r="F27" s="22"/>
      <c r="G27" s="21"/>
    </row>
    <row r="28" spans="1:7" s="17" customFormat="1" ht="21.75" customHeight="1">
      <c r="A28" s="44"/>
      <c r="B28" s="109"/>
      <c r="C28" s="45"/>
      <c r="D28" s="45"/>
      <c r="E28" s="45"/>
      <c r="F28" s="45"/>
      <c r="G28" s="45"/>
    </row>
    <row r="29" spans="1:7" s="17" customFormat="1" ht="21.75" customHeight="1">
      <c r="A29" s="19" t="s">
        <v>91</v>
      </c>
      <c r="B29" s="20"/>
      <c r="C29" s="21"/>
      <c r="D29" s="21"/>
      <c r="E29" s="21"/>
      <c r="F29" s="21"/>
      <c r="G29" s="21"/>
    </row>
    <row r="30" spans="1:7" s="17" customFormat="1" ht="21.75" customHeight="1">
      <c r="A30" s="22" t="s">
        <v>89</v>
      </c>
      <c r="B30" s="25"/>
      <c r="C30" s="26"/>
      <c r="D30" s="24"/>
      <c r="E30" s="27"/>
      <c r="F30" s="21"/>
      <c r="G30" s="21"/>
    </row>
    <row r="31" spans="1:7" s="17" customFormat="1" ht="21.75" customHeight="1">
      <c r="A31" s="19"/>
      <c r="B31" s="25" t="s">
        <v>261</v>
      </c>
      <c r="C31" s="26" t="s">
        <v>87</v>
      </c>
      <c r="D31" s="24" t="s">
        <v>18</v>
      </c>
      <c r="E31" s="27" t="s">
        <v>260</v>
      </c>
      <c r="F31" s="24"/>
      <c r="G31" s="21"/>
    </row>
    <row r="32" spans="1:7" s="17" customFormat="1" ht="21.75" customHeight="1">
      <c r="A32" s="19"/>
      <c r="B32" s="25" t="s">
        <v>262</v>
      </c>
      <c r="C32" s="26"/>
      <c r="D32" s="24"/>
      <c r="E32" s="27"/>
      <c r="F32" s="21"/>
      <c r="G32" s="21"/>
    </row>
    <row r="33" spans="1:7" s="17" customFormat="1" ht="21.75" customHeight="1">
      <c r="A33" s="33"/>
      <c r="B33" s="61" t="s">
        <v>259</v>
      </c>
      <c r="C33" s="35"/>
      <c r="D33" s="36"/>
      <c r="E33" s="42"/>
      <c r="F33" s="37"/>
      <c r="G33" s="37"/>
    </row>
    <row r="34" spans="1:7" s="17" customFormat="1" ht="21.75" customHeight="1">
      <c r="A34" s="19" t="s">
        <v>117</v>
      </c>
      <c r="B34" s="25"/>
      <c r="C34" s="26"/>
      <c r="D34" s="24"/>
      <c r="E34" s="27"/>
      <c r="F34" s="21"/>
      <c r="G34" s="21"/>
    </row>
    <row r="35" spans="1:7" s="17" customFormat="1" ht="21.75" customHeight="1">
      <c r="A35" s="31"/>
      <c r="B35" s="25" t="s">
        <v>212</v>
      </c>
      <c r="C35" s="26" t="s">
        <v>10</v>
      </c>
      <c r="D35" s="24"/>
      <c r="E35" s="27"/>
      <c r="F35" s="24" t="s">
        <v>18</v>
      </c>
      <c r="G35" s="130" t="s">
        <v>295</v>
      </c>
    </row>
    <row r="36" spans="1:7" s="17" customFormat="1" ht="21.75" customHeight="1">
      <c r="A36" s="31"/>
      <c r="B36" s="25" t="s">
        <v>226</v>
      </c>
      <c r="C36" s="26"/>
      <c r="D36" s="24"/>
      <c r="E36" s="27"/>
      <c r="F36" s="21"/>
      <c r="G36" s="21" t="s">
        <v>296</v>
      </c>
    </row>
    <row r="37" spans="1:7" s="17" customFormat="1" ht="21.75" customHeight="1">
      <c r="A37" s="31"/>
      <c r="B37" s="25"/>
      <c r="C37" s="26"/>
      <c r="D37" s="24"/>
      <c r="E37" s="27"/>
      <c r="F37" s="21"/>
      <c r="G37" s="21" t="s">
        <v>297</v>
      </c>
    </row>
    <row r="38" spans="1:7" s="17" customFormat="1" ht="21.75" customHeight="1">
      <c r="A38" s="31"/>
      <c r="B38" s="25"/>
      <c r="C38" s="26"/>
      <c r="D38" s="24"/>
      <c r="E38" s="27"/>
      <c r="F38" s="21"/>
      <c r="G38" s="21" t="s">
        <v>298</v>
      </c>
    </row>
    <row r="39" spans="1:7" s="17" customFormat="1" ht="21.75" customHeight="1">
      <c r="A39" s="31"/>
      <c r="B39" s="25"/>
      <c r="C39" s="26"/>
      <c r="D39" s="24"/>
      <c r="E39" s="27"/>
      <c r="F39" s="21"/>
      <c r="G39" s="21" t="s">
        <v>299</v>
      </c>
    </row>
    <row r="40" spans="1:7" s="17" customFormat="1" ht="21.75" customHeight="1">
      <c r="A40" s="31"/>
      <c r="B40" s="25"/>
      <c r="C40" s="26"/>
      <c r="D40" s="24"/>
      <c r="E40" s="27"/>
      <c r="F40" s="21"/>
      <c r="G40" s="21"/>
    </row>
    <row r="41" spans="1:7" s="17" customFormat="1" ht="21.75" customHeight="1">
      <c r="A41" s="31"/>
      <c r="B41" s="25" t="s">
        <v>300</v>
      </c>
      <c r="C41" s="26" t="s">
        <v>87</v>
      </c>
      <c r="D41" s="24" t="s">
        <v>18</v>
      </c>
      <c r="E41" s="27" t="s">
        <v>302</v>
      </c>
      <c r="F41" s="21"/>
      <c r="G41" s="21"/>
    </row>
    <row r="42" spans="1:7" s="17" customFormat="1" ht="21.75" customHeight="1">
      <c r="A42" s="31"/>
      <c r="B42" s="25" t="s">
        <v>301</v>
      </c>
      <c r="C42" s="26"/>
      <c r="D42" s="24"/>
      <c r="E42" s="27" t="s">
        <v>303</v>
      </c>
      <c r="F42" s="21"/>
      <c r="G42" s="21"/>
    </row>
    <row r="43" spans="1:7" s="17" customFormat="1" ht="21.75" customHeight="1">
      <c r="A43" s="31"/>
      <c r="B43" s="25" t="s">
        <v>231</v>
      </c>
      <c r="C43" s="26"/>
      <c r="D43" s="24"/>
      <c r="E43" s="27" t="s">
        <v>297</v>
      </c>
      <c r="F43" s="21"/>
      <c r="G43" s="21"/>
    </row>
    <row r="44" spans="1:7" s="17" customFormat="1" ht="21.75" customHeight="1">
      <c r="A44" s="31"/>
      <c r="B44" s="25"/>
      <c r="C44" s="26"/>
      <c r="D44" s="24"/>
      <c r="E44" s="27" t="s">
        <v>304</v>
      </c>
      <c r="F44" s="21"/>
      <c r="G44" s="21"/>
    </row>
    <row r="45" spans="1:7" s="17" customFormat="1" ht="21.75" customHeight="1">
      <c r="A45" s="31"/>
      <c r="B45" s="25"/>
      <c r="C45" s="26"/>
      <c r="D45" s="24"/>
      <c r="E45" s="27" t="s">
        <v>305</v>
      </c>
      <c r="F45" s="21"/>
      <c r="G45" s="21"/>
    </row>
    <row r="46" spans="1:7" s="17" customFormat="1" ht="21.75" customHeight="1">
      <c r="A46" s="31"/>
      <c r="B46" s="25"/>
      <c r="C46" s="26"/>
      <c r="D46" s="24"/>
      <c r="E46" s="27" t="s">
        <v>306</v>
      </c>
      <c r="F46" s="21"/>
      <c r="G46" s="21"/>
    </row>
    <row r="47" spans="1:7" s="17" customFormat="1" ht="21.75" customHeight="1">
      <c r="A47" s="31"/>
      <c r="B47" s="25"/>
      <c r="C47" s="26"/>
      <c r="D47" s="24"/>
      <c r="E47" s="27"/>
      <c r="F47" s="21"/>
      <c r="G47" s="21"/>
    </row>
    <row r="48" spans="1:7" s="17" customFormat="1" ht="21.75" customHeight="1">
      <c r="A48" s="31"/>
      <c r="B48" s="25" t="s">
        <v>212</v>
      </c>
      <c r="C48" s="26" t="s">
        <v>87</v>
      </c>
      <c r="D48" s="24"/>
      <c r="E48" s="27"/>
      <c r="F48" s="24" t="s">
        <v>18</v>
      </c>
      <c r="G48" s="27" t="s">
        <v>302</v>
      </c>
    </row>
    <row r="49" spans="1:7" s="17" customFormat="1" ht="21.75" customHeight="1">
      <c r="A49" s="31"/>
      <c r="B49" s="20"/>
      <c r="C49" s="26"/>
      <c r="D49" s="24"/>
      <c r="E49" s="27"/>
      <c r="F49" s="24"/>
      <c r="G49" s="27" t="s">
        <v>307</v>
      </c>
    </row>
    <row r="50" spans="1:7" s="17" customFormat="1" ht="21.75" customHeight="1">
      <c r="A50" s="31"/>
      <c r="B50" s="25"/>
      <c r="C50" s="26"/>
      <c r="D50" s="24"/>
      <c r="E50" s="27"/>
      <c r="F50" s="24"/>
      <c r="G50" s="27" t="s">
        <v>308</v>
      </c>
    </row>
    <row r="51" spans="1:7" s="17" customFormat="1" ht="21.75" customHeight="1">
      <c r="A51" s="31"/>
      <c r="B51" s="25"/>
      <c r="C51" s="26"/>
      <c r="D51" s="24"/>
      <c r="E51" s="27"/>
      <c r="F51" s="24"/>
      <c r="G51" s="27" t="s">
        <v>309</v>
      </c>
    </row>
    <row r="52" spans="1:7" s="17" customFormat="1" ht="21.75" customHeight="1">
      <c r="A52" s="31"/>
      <c r="B52" s="25"/>
      <c r="C52" s="26"/>
      <c r="D52" s="24"/>
      <c r="E52" s="27"/>
      <c r="F52" s="21"/>
      <c r="G52" s="21" t="s">
        <v>310</v>
      </c>
    </row>
    <row r="53" spans="1:7" s="17" customFormat="1" ht="21.75" customHeight="1">
      <c r="A53" s="31"/>
      <c r="B53" s="25"/>
      <c r="C53" s="26"/>
      <c r="D53" s="24"/>
      <c r="E53" s="27"/>
      <c r="F53" s="24"/>
      <c r="G53" s="131"/>
    </row>
    <row r="54" spans="1:7" s="17" customFormat="1" ht="21.75" customHeight="1">
      <c r="A54" s="31"/>
      <c r="B54" s="25" t="s">
        <v>311</v>
      </c>
      <c r="C54" s="26" t="s">
        <v>88</v>
      </c>
      <c r="D54" s="24"/>
      <c r="E54" s="27"/>
      <c r="F54" s="24" t="s">
        <v>18</v>
      </c>
      <c r="G54" s="131" t="s">
        <v>313</v>
      </c>
    </row>
    <row r="55" spans="1:7" s="17" customFormat="1" ht="21.75" customHeight="1">
      <c r="A55" s="31"/>
      <c r="B55" s="25" t="s">
        <v>312</v>
      </c>
      <c r="C55" s="26"/>
      <c r="D55" s="24"/>
      <c r="E55" s="27"/>
      <c r="F55" s="24"/>
      <c r="G55" s="131" t="s">
        <v>314</v>
      </c>
    </row>
    <row r="56" spans="1:7" s="17" customFormat="1" ht="21.75" customHeight="1">
      <c r="A56" s="31"/>
      <c r="B56" s="25"/>
      <c r="C56" s="26"/>
      <c r="D56" s="24"/>
      <c r="E56" s="27"/>
      <c r="F56" s="24"/>
      <c r="G56" s="131" t="s">
        <v>315</v>
      </c>
    </row>
    <row r="57" spans="1:7" s="17" customFormat="1" ht="21.75" customHeight="1">
      <c r="A57" s="31"/>
      <c r="B57" s="25"/>
      <c r="C57" s="26"/>
      <c r="D57" s="24"/>
      <c r="E57" s="27"/>
      <c r="F57" s="24"/>
      <c r="G57" s="131" t="s">
        <v>316</v>
      </c>
    </row>
    <row r="58" spans="1:7" s="17" customFormat="1" ht="21.75" customHeight="1">
      <c r="A58" s="31"/>
      <c r="B58" s="25"/>
      <c r="C58" s="26"/>
      <c r="D58" s="24"/>
      <c r="E58" s="27"/>
      <c r="F58" s="24"/>
      <c r="G58" s="131" t="s">
        <v>317</v>
      </c>
    </row>
    <row r="59" spans="1:7" s="17" customFormat="1" ht="21.75" customHeight="1">
      <c r="A59" s="31"/>
      <c r="B59" s="25"/>
      <c r="C59" s="26"/>
      <c r="D59" s="24"/>
      <c r="E59" s="27"/>
      <c r="F59" s="24"/>
      <c r="G59" s="131" t="s">
        <v>318</v>
      </c>
    </row>
    <row r="60" spans="1:7" s="17" customFormat="1" ht="21.75" customHeight="1">
      <c r="A60" s="31"/>
      <c r="B60" s="25"/>
      <c r="C60" s="26"/>
      <c r="D60" s="24"/>
      <c r="E60" s="27"/>
      <c r="F60" s="24"/>
      <c r="G60" s="131" t="s">
        <v>319</v>
      </c>
    </row>
    <row r="61" spans="1:7" s="17" customFormat="1" ht="21.75" customHeight="1">
      <c r="A61" s="31"/>
      <c r="B61" s="25"/>
      <c r="C61" s="26"/>
      <c r="D61" s="24"/>
      <c r="E61" s="27"/>
      <c r="F61" s="24"/>
      <c r="G61" s="131" t="s">
        <v>320</v>
      </c>
    </row>
    <row r="62" spans="1:7" s="17" customFormat="1" ht="21.75" customHeight="1">
      <c r="A62" s="31"/>
      <c r="B62" s="25"/>
      <c r="C62" s="26"/>
      <c r="D62" s="24"/>
      <c r="E62" s="27"/>
      <c r="F62" s="24"/>
      <c r="G62" s="131" t="s">
        <v>321</v>
      </c>
    </row>
    <row r="63" spans="1:7" s="17" customFormat="1" ht="21.75" customHeight="1">
      <c r="A63" s="31"/>
      <c r="B63" s="25"/>
      <c r="C63" s="26"/>
      <c r="D63" s="24"/>
      <c r="E63" s="27"/>
      <c r="F63" s="24"/>
      <c r="G63" s="131"/>
    </row>
    <row r="64" spans="1:7" s="17" customFormat="1" ht="21.75" customHeight="1">
      <c r="A64" s="39"/>
      <c r="B64" s="138"/>
      <c r="C64" s="35"/>
      <c r="D64" s="36"/>
      <c r="E64" s="42"/>
      <c r="F64" s="36"/>
      <c r="G64" s="139"/>
    </row>
    <row r="65" spans="1:7" s="17" customFormat="1" ht="21.75" customHeight="1">
      <c r="A65" s="31"/>
      <c r="B65" s="25" t="s">
        <v>227</v>
      </c>
      <c r="C65" s="26" t="s">
        <v>88</v>
      </c>
      <c r="D65" s="24"/>
      <c r="E65" s="27"/>
      <c r="F65" s="24" t="s">
        <v>18</v>
      </c>
      <c r="G65" s="131" t="s">
        <v>302</v>
      </c>
    </row>
    <row r="66" spans="1:7" s="17" customFormat="1" ht="21.75" customHeight="1">
      <c r="A66" s="31"/>
      <c r="B66" s="25"/>
      <c r="C66" s="26"/>
      <c r="D66" s="24"/>
      <c r="E66" s="27"/>
      <c r="F66" s="24"/>
      <c r="G66" s="131" t="s">
        <v>307</v>
      </c>
    </row>
    <row r="67" spans="1:7" s="17" customFormat="1" ht="21.75" customHeight="1">
      <c r="A67" s="31"/>
      <c r="B67" s="25"/>
      <c r="C67" s="26"/>
      <c r="D67" s="24"/>
      <c r="E67" s="27"/>
      <c r="F67" s="24"/>
      <c r="G67" s="131" t="s">
        <v>322</v>
      </c>
    </row>
    <row r="68" spans="1:7" s="17" customFormat="1" ht="21.75" customHeight="1">
      <c r="A68" s="31"/>
      <c r="B68" s="25"/>
      <c r="C68" s="26"/>
      <c r="D68" s="24"/>
      <c r="E68" s="27"/>
      <c r="F68" s="24"/>
      <c r="G68" s="131" t="s">
        <v>323</v>
      </c>
    </row>
    <row r="69" spans="1:7" s="17" customFormat="1" ht="21.75" customHeight="1">
      <c r="A69" s="31"/>
      <c r="B69" s="25"/>
      <c r="C69" s="26"/>
      <c r="D69" s="24"/>
      <c r="E69" s="27"/>
      <c r="F69" s="24"/>
      <c r="G69" s="131" t="s">
        <v>324</v>
      </c>
    </row>
    <row r="70" spans="1:7" s="17" customFormat="1" ht="21.75" customHeight="1">
      <c r="A70" s="31"/>
      <c r="B70" s="25"/>
      <c r="C70" s="26"/>
      <c r="D70" s="24"/>
      <c r="E70" s="27"/>
      <c r="F70" s="24"/>
      <c r="G70" s="131" t="s">
        <v>325</v>
      </c>
    </row>
    <row r="71" spans="1:7" s="17" customFormat="1" ht="21.75" customHeight="1">
      <c r="A71" s="31"/>
      <c r="B71" s="25"/>
      <c r="C71" s="26"/>
      <c r="D71" s="24"/>
      <c r="E71" s="27"/>
      <c r="F71" s="24"/>
      <c r="G71" s="131"/>
    </row>
    <row r="72" spans="1:7" s="17" customFormat="1" ht="21.75" customHeight="1">
      <c r="A72" s="19" t="s">
        <v>141</v>
      </c>
      <c r="B72" s="25"/>
      <c r="C72" s="26"/>
      <c r="D72" s="24"/>
      <c r="E72" s="27"/>
      <c r="F72" s="21"/>
      <c r="G72" s="21"/>
    </row>
    <row r="73" spans="1:7" s="17" customFormat="1" ht="21.75" customHeight="1">
      <c r="A73" s="31"/>
      <c r="B73" s="25" t="s">
        <v>207</v>
      </c>
      <c r="C73" s="26" t="s">
        <v>88</v>
      </c>
      <c r="D73" s="24" t="s">
        <v>18</v>
      </c>
      <c r="E73" s="27" t="s">
        <v>209</v>
      </c>
      <c r="F73" s="21"/>
      <c r="G73" s="21"/>
    </row>
    <row r="74" spans="1:7" s="17" customFormat="1" ht="21.75" customHeight="1">
      <c r="A74" s="31"/>
      <c r="B74" s="25" t="s">
        <v>208</v>
      </c>
      <c r="C74" s="26"/>
      <c r="D74" s="24"/>
      <c r="E74" s="27"/>
      <c r="F74" s="21"/>
      <c r="G74" s="21"/>
    </row>
    <row r="75" spans="1:7" s="17" customFormat="1" ht="21.75" customHeight="1">
      <c r="A75" s="31"/>
      <c r="B75" s="20" t="s">
        <v>232</v>
      </c>
      <c r="C75" s="26"/>
      <c r="D75" s="24"/>
      <c r="E75" s="27"/>
      <c r="F75" s="21"/>
      <c r="G75" s="21"/>
    </row>
    <row r="76" spans="1:7" s="17" customFormat="1" ht="21.75" customHeight="1">
      <c r="A76" s="111"/>
      <c r="B76" s="109"/>
      <c r="C76" s="106"/>
      <c r="D76" s="107"/>
      <c r="E76" s="110"/>
      <c r="F76" s="108"/>
      <c r="G76" s="108"/>
    </row>
    <row r="77" spans="1:7" s="17" customFormat="1" ht="21.75" customHeight="1">
      <c r="A77" s="19" t="s">
        <v>154</v>
      </c>
      <c r="B77" s="25"/>
      <c r="C77" s="26"/>
      <c r="D77" s="24"/>
      <c r="E77" s="27"/>
      <c r="F77" s="21"/>
      <c r="G77" s="21"/>
    </row>
    <row r="78" spans="1:7" s="17" customFormat="1" ht="21.75" customHeight="1">
      <c r="A78" s="19"/>
      <c r="B78" s="25" t="s">
        <v>155</v>
      </c>
      <c r="C78" s="26" t="s">
        <v>87</v>
      </c>
      <c r="D78" s="24" t="s">
        <v>18</v>
      </c>
      <c r="E78" s="27" t="s">
        <v>241</v>
      </c>
      <c r="F78" s="21"/>
      <c r="G78" s="21"/>
    </row>
    <row r="79" spans="1:7" s="17" customFormat="1" ht="21.75" customHeight="1">
      <c r="A79" s="19"/>
      <c r="B79" s="25" t="s">
        <v>231</v>
      </c>
      <c r="C79" s="26"/>
      <c r="D79" s="24"/>
      <c r="E79" s="27" t="s">
        <v>242</v>
      </c>
      <c r="F79" s="21"/>
      <c r="G79" s="21"/>
    </row>
    <row r="80" spans="1:7" s="17" customFormat="1" ht="21.75" customHeight="1">
      <c r="A80" s="19"/>
      <c r="B80" s="25"/>
      <c r="C80" s="26"/>
      <c r="D80" s="24"/>
      <c r="E80" s="27" t="s">
        <v>243</v>
      </c>
      <c r="F80" s="21"/>
      <c r="G80" s="21"/>
    </row>
    <row r="81" spans="1:7" s="17" customFormat="1" ht="21.75" customHeight="1">
      <c r="A81" s="19"/>
      <c r="B81" s="25"/>
      <c r="C81" s="26"/>
      <c r="D81" s="24"/>
      <c r="E81" s="27" t="s">
        <v>244</v>
      </c>
      <c r="F81" s="21"/>
      <c r="G81" s="21"/>
    </row>
    <row r="82" spans="1:7" s="17" customFormat="1" ht="21.75" customHeight="1">
      <c r="A82" s="19"/>
      <c r="B82" s="25"/>
      <c r="C82" s="26"/>
      <c r="D82" s="24"/>
      <c r="E82" s="27" t="s">
        <v>245</v>
      </c>
      <c r="F82" s="21"/>
      <c r="G82" s="21"/>
    </row>
    <row r="83" spans="1:7" s="17" customFormat="1" ht="21.75" customHeight="1">
      <c r="A83" s="19"/>
      <c r="B83" s="25"/>
      <c r="C83" s="26"/>
      <c r="D83" s="24"/>
      <c r="E83" s="27" t="s">
        <v>246</v>
      </c>
      <c r="F83" s="21"/>
      <c r="G83" s="21"/>
    </row>
    <row r="84" spans="1:7" s="17" customFormat="1" ht="21.75" customHeight="1">
      <c r="A84" s="19"/>
      <c r="B84" s="25"/>
      <c r="C84" s="26"/>
      <c r="D84" s="24"/>
      <c r="E84" s="27" t="s">
        <v>247</v>
      </c>
      <c r="F84" s="21"/>
      <c r="G84" s="21"/>
    </row>
    <row r="85" spans="1:7" s="17" customFormat="1" ht="21.75" customHeight="1">
      <c r="A85" s="19"/>
      <c r="B85" s="25"/>
      <c r="C85" s="26"/>
      <c r="D85" s="24"/>
      <c r="E85" s="27" t="s">
        <v>248</v>
      </c>
      <c r="F85" s="21"/>
      <c r="G85" s="21"/>
    </row>
    <row r="86" spans="1:7" s="17" customFormat="1" ht="21.75" customHeight="1">
      <c r="A86" s="19"/>
      <c r="B86" s="25"/>
      <c r="C86" s="26"/>
      <c r="D86" s="24"/>
      <c r="E86" s="27" t="s">
        <v>249</v>
      </c>
      <c r="F86" s="21"/>
      <c r="G86" s="21"/>
    </row>
    <row r="87" spans="1:7" s="17" customFormat="1" ht="21.75" customHeight="1">
      <c r="A87" s="19"/>
      <c r="B87" s="25"/>
      <c r="C87" s="26"/>
      <c r="D87" s="24"/>
      <c r="E87" s="27" t="s">
        <v>250</v>
      </c>
      <c r="F87" s="21"/>
      <c r="G87" s="21"/>
    </row>
    <row r="88" spans="1:7" s="17" customFormat="1" ht="21.75" customHeight="1">
      <c r="A88" s="19"/>
      <c r="B88" s="25"/>
      <c r="C88" s="26"/>
      <c r="D88" s="24"/>
      <c r="E88" s="27"/>
      <c r="F88" s="21"/>
      <c r="G88" s="21"/>
    </row>
    <row r="89" spans="1:7" s="17" customFormat="1" ht="21.75" customHeight="1">
      <c r="A89" s="19"/>
      <c r="B89" s="25" t="s">
        <v>251</v>
      </c>
      <c r="C89" s="26" t="s">
        <v>87</v>
      </c>
      <c r="D89" s="24" t="s">
        <v>18</v>
      </c>
      <c r="E89" s="27" t="s">
        <v>253</v>
      </c>
      <c r="F89" s="21"/>
      <c r="G89" s="21"/>
    </row>
    <row r="90" spans="1:7" s="17" customFormat="1" ht="21.75" customHeight="1">
      <c r="A90" s="19"/>
      <c r="B90" s="25" t="s">
        <v>252</v>
      </c>
      <c r="C90" s="26"/>
      <c r="D90" s="24"/>
      <c r="E90" s="27" t="s">
        <v>254</v>
      </c>
      <c r="F90" s="21"/>
      <c r="G90" s="21"/>
    </row>
    <row r="91" spans="1:7" s="17" customFormat="1" ht="21.75" customHeight="1">
      <c r="A91" s="19"/>
      <c r="B91" s="25" t="s">
        <v>231</v>
      </c>
      <c r="C91" s="26"/>
      <c r="D91" s="24"/>
      <c r="E91" s="27" t="s">
        <v>255</v>
      </c>
      <c r="F91" s="21"/>
      <c r="G91" s="21"/>
    </row>
    <row r="92" spans="1:7" s="17" customFormat="1" ht="21.75" customHeight="1">
      <c r="A92" s="31"/>
      <c r="B92" s="25"/>
      <c r="C92" s="26"/>
      <c r="D92" s="24"/>
      <c r="E92" s="27" t="s">
        <v>256</v>
      </c>
      <c r="F92" s="21"/>
      <c r="G92" s="27"/>
    </row>
    <row r="93" spans="1:7" s="17" customFormat="1" ht="21.75" customHeight="1">
      <c r="A93" s="31"/>
      <c r="B93" s="25"/>
      <c r="C93" s="26"/>
      <c r="D93" s="24"/>
      <c r="E93" s="27" t="s">
        <v>257</v>
      </c>
      <c r="F93" s="21"/>
      <c r="G93" s="27"/>
    </row>
    <row r="94" spans="1:7" s="17" customFormat="1" ht="21.75" customHeight="1">
      <c r="A94" s="31"/>
      <c r="B94" s="25"/>
      <c r="C94" s="26"/>
      <c r="D94" s="24"/>
      <c r="E94" s="27"/>
      <c r="F94" s="21"/>
      <c r="G94" s="27"/>
    </row>
    <row r="95" spans="1:7" s="17" customFormat="1" ht="21.75" customHeight="1">
      <c r="A95" s="39"/>
      <c r="B95" s="138"/>
      <c r="C95" s="35"/>
      <c r="D95" s="36"/>
      <c r="E95" s="42"/>
      <c r="F95" s="37"/>
      <c r="G95" s="42"/>
    </row>
    <row r="96" spans="1:7" s="17" customFormat="1" ht="21.75" customHeight="1">
      <c r="A96" s="46" t="s">
        <v>163</v>
      </c>
      <c r="B96" s="117"/>
      <c r="C96" s="48"/>
      <c r="D96" s="113"/>
      <c r="E96" s="118"/>
      <c r="F96" s="49"/>
      <c r="G96" s="49"/>
    </row>
    <row r="97" spans="1:7" s="17" customFormat="1" ht="21.75" customHeight="1">
      <c r="A97" s="56"/>
      <c r="B97" s="117" t="s">
        <v>167</v>
      </c>
      <c r="C97" s="48"/>
      <c r="D97" s="113"/>
      <c r="E97" s="49"/>
      <c r="F97" s="113"/>
      <c r="G97" s="49"/>
    </row>
    <row r="98" spans="1:7" s="17" customFormat="1" ht="21.75" customHeight="1">
      <c r="A98" s="56"/>
      <c r="B98" s="117"/>
      <c r="C98" s="48"/>
      <c r="D98" s="113"/>
      <c r="E98" s="118"/>
      <c r="F98" s="113"/>
      <c r="G98" s="49"/>
    </row>
    <row r="99" spans="1:7" s="17" customFormat="1" ht="21.75" customHeight="1">
      <c r="A99" s="19" t="s">
        <v>168</v>
      </c>
      <c r="B99" s="20"/>
      <c r="C99" s="26"/>
      <c r="D99" s="24"/>
      <c r="E99" s="27"/>
      <c r="F99" s="24"/>
      <c r="G99" s="27"/>
    </row>
    <row r="100" spans="1:7" s="17" customFormat="1" ht="21.75" customHeight="1">
      <c r="A100" s="19"/>
      <c r="B100" s="129" t="s">
        <v>169</v>
      </c>
      <c r="C100" s="26" t="s">
        <v>87</v>
      </c>
      <c r="D100" s="24"/>
      <c r="E100" s="27"/>
      <c r="F100" s="24" t="s">
        <v>18</v>
      </c>
      <c r="G100" s="27" t="s">
        <v>378</v>
      </c>
    </row>
    <row r="101" spans="1:7" s="17" customFormat="1" ht="21.75" customHeight="1">
      <c r="A101" s="31"/>
      <c r="B101" s="25" t="s">
        <v>290</v>
      </c>
      <c r="C101" s="26"/>
      <c r="D101" s="24"/>
      <c r="E101" s="27"/>
      <c r="F101" s="24"/>
      <c r="G101" s="27" t="s">
        <v>379</v>
      </c>
    </row>
    <row r="102" spans="1:7" s="17" customFormat="1" ht="21.75" customHeight="1">
      <c r="A102" s="31"/>
      <c r="B102" s="25"/>
      <c r="C102" s="26"/>
      <c r="D102" s="24"/>
      <c r="E102" s="27"/>
      <c r="F102" s="24"/>
      <c r="G102" s="27" t="s">
        <v>380</v>
      </c>
    </row>
    <row r="103" spans="1:7" s="17" customFormat="1" ht="21.75" customHeight="1">
      <c r="A103" s="31"/>
      <c r="B103" s="25"/>
      <c r="C103" s="26"/>
      <c r="D103" s="24"/>
      <c r="E103" s="27"/>
      <c r="F103" s="24"/>
      <c r="G103" s="27" t="s">
        <v>381</v>
      </c>
    </row>
    <row r="104" spans="1:7" s="17" customFormat="1" ht="21.75" customHeight="1">
      <c r="A104" s="31"/>
      <c r="B104" s="25"/>
      <c r="C104" s="26"/>
      <c r="D104" s="24"/>
      <c r="E104" s="27"/>
      <c r="F104" s="24"/>
      <c r="G104" s="27" t="s">
        <v>382</v>
      </c>
    </row>
    <row r="105" spans="1:7" s="17" customFormat="1" ht="21.75" customHeight="1">
      <c r="A105" s="31"/>
      <c r="B105" s="25"/>
      <c r="C105" s="26"/>
      <c r="D105" s="24"/>
      <c r="E105" s="27"/>
      <c r="F105" s="24"/>
      <c r="G105" s="27" t="s">
        <v>383</v>
      </c>
    </row>
    <row r="106" spans="1:7" s="17" customFormat="1" ht="21.75" customHeight="1">
      <c r="A106" s="31"/>
      <c r="B106" s="25"/>
      <c r="C106" s="26"/>
      <c r="D106" s="24"/>
      <c r="E106" s="27"/>
      <c r="F106" s="24"/>
      <c r="G106" s="27" t="s">
        <v>384</v>
      </c>
    </row>
    <row r="107" spans="1:7" s="17" customFormat="1" ht="21.75" customHeight="1">
      <c r="A107" s="31"/>
      <c r="B107" s="25"/>
      <c r="C107" s="26"/>
      <c r="D107" s="24"/>
      <c r="E107" s="27"/>
      <c r="F107" s="24"/>
      <c r="G107" s="27"/>
    </row>
    <row r="108" spans="1:7" s="17" customFormat="1" ht="21.75" customHeight="1">
      <c r="A108" s="19" t="s">
        <v>203</v>
      </c>
      <c r="B108" s="25"/>
      <c r="C108" s="26"/>
      <c r="D108" s="24"/>
      <c r="E108" s="27"/>
      <c r="F108" s="21"/>
      <c r="G108" s="21"/>
    </row>
    <row r="109" spans="1:7" s="17" customFormat="1" ht="21.75" customHeight="1">
      <c r="A109" s="31"/>
      <c r="B109" s="43" t="s">
        <v>204</v>
      </c>
      <c r="C109" s="26"/>
      <c r="D109" s="24"/>
      <c r="E109" s="27"/>
      <c r="F109" s="21"/>
      <c r="G109" s="21"/>
    </row>
    <row r="110" spans="1:7" s="17" customFormat="1" ht="21.75" customHeight="1">
      <c r="A110" s="31"/>
      <c r="B110" s="20" t="s">
        <v>167</v>
      </c>
      <c r="C110" s="26"/>
      <c r="D110" s="24"/>
      <c r="E110" s="27"/>
      <c r="F110" s="21"/>
      <c r="G110" s="21"/>
    </row>
    <row r="111" spans="1:7" s="17" customFormat="1" ht="21.75" customHeight="1">
      <c r="A111" s="39"/>
      <c r="B111" s="61"/>
      <c r="C111" s="35"/>
      <c r="D111" s="36"/>
      <c r="E111" s="42"/>
      <c r="F111" s="37"/>
      <c r="G111" s="37"/>
    </row>
    <row r="112" s="17" customFormat="1" ht="21.75" customHeight="1"/>
    <row r="113" s="17" customFormat="1" ht="21.75" customHeight="1">
      <c r="A113" s="144" t="s">
        <v>385</v>
      </c>
    </row>
    <row r="114" spans="2:7" ht="21.75" customHeight="1">
      <c r="B114" s="172" t="s">
        <v>386</v>
      </c>
      <c r="C114" s="172"/>
      <c r="D114" s="172"/>
      <c r="E114" s="172"/>
      <c r="F114" s="172"/>
      <c r="G114" s="172"/>
    </row>
    <row r="115" spans="2:7" ht="21.75" customHeight="1">
      <c r="B115" s="164" t="s">
        <v>387</v>
      </c>
      <c r="C115" s="164"/>
      <c r="D115" s="164"/>
      <c r="E115" s="164"/>
      <c r="F115" s="164"/>
      <c r="G115" s="164"/>
    </row>
  </sheetData>
  <sheetProtection/>
  <mergeCells count="7">
    <mergeCell ref="B115:G115"/>
    <mergeCell ref="B2:G2"/>
    <mergeCell ref="A4:B5"/>
    <mergeCell ref="C4:C5"/>
    <mergeCell ref="D4:D5"/>
    <mergeCell ref="F4:F5"/>
    <mergeCell ref="B114:G114"/>
  </mergeCells>
  <printOptions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1">
      <pane ySplit="5" topLeftCell="A42" activePane="bottomLeft" state="frozen"/>
      <selection pane="topLeft" activeCell="A1" sqref="A1"/>
      <selection pane="bottomLeft" activeCell="G53" sqref="G53"/>
    </sheetView>
  </sheetViews>
  <sheetFormatPr defaultColWidth="9.140625" defaultRowHeight="18.75" customHeight="1"/>
  <cols>
    <col min="1" max="1" width="3.57421875" style="17" customWidth="1"/>
    <col min="2" max="2" width="27.8515625" style="17" customWidth="1"/>
    <col min="3" max="3" width="4.7109375" style="17" customWidth="1"/>
    <col min="4" max="4" width="5.8515625" style="17" customWidth="1"/>
    <col min="5" max="5" width="5.57421875" style="17" customWidth="1"/>
    <col min="6" max="6" width="5.421875" style="17" customWidth="1"/>
    <col min="7" max="7" width="33.28125" style="17" customWidth="1"/>
    <col min="8" max="16384" width="9.00390625" style="17" customWidth="1"/>
  </cols>
  <sheetData>
    <row r="1" ht="18.75" customHeight="1">
      <c r="G1" s="28" t="s">
        <v>19</v>
      </c>
    </row>
    <row r="2" spans="2:7" ht="18.75" customHeight="1">
      <c r="B2" s="173" t="s">
        <v>238</v>
      </c>
      <c r="C2" s="173"/>
      <c r="D2" s="173"/>
      <c r="E2" s="173"/>
      <c r="F2" s="173"/>
      <c r="G2" s="173"/>
    </row>
    <row r="3" spans="2:7" ht="18.75" customHeight="1">
      <c r="B3" s="29"/>
      <c r="C3" s="30"/>
      <c r="D3" s="30"/>
      <c r="E3" s="30"/>
      <c r="F3" s="30"/>
      <c r="G3" s="30"/>
    </row>
    <row r="4" spans="1:7" ht="18.75" customHeight="1">
      <c r="A4" s="174" t="s">
        <v>0</v>
      </c>
      <c r="B4" s="175"/>
      <c r="C4" s="178" t="s">
        <v>1</v>
      </c>
      <c r="D4" s="72" t="s">
        <v>4</v>
      </c>
      <c r="E4" s="178" t="s">
        <v>2</v>
      </c>
      <c r="F4" s="178" t="s">
        <v>3</v>
      </c>
      <c r="G4" s="178" t="s">
        <v>21</v>
      </c>
    </row>
    <row r="5" spans="1:7" ht="18.75" customHeight="1">
      <c r="A5" s="176"/>
      <c r="B5" s="177"/>
      <c r="C5" s="179"/>
      <c r="D5" s="73" t="s">
        <v>20</v>
      </c>
      <c r="E5" s="179"/>
      <c r="F5" s="179"/>
      <c r="G5" s="179"/>
    </row>
    <row r="6" spans="1:7" ht="21.75" customHeight="1">
      <c r="A6" s="19" t="s">
        <v>90</v>
      </c>
      <c r="B6" s="135"/>
      <c r="C6" s="112"/>
      <c r="D6" s="112"/>
      <c r="E6" s="112"/>
      <c r="F6" s="112"/>
      <c r="G6" s="112"/>
    </row>
    <row r="7" spans="1:7" ht="21.75" customHeight="1">
      <c r="A7" s="19"/>
      <c r="B7" s="20" t="s">
        <v>167</v>
      </c>
      <c r="C7" s="106"/>
      <c r="D7" s="106"/>
      <c r="E7" s="107"/>
      <c r="F7" s="107"/>
      <c r="G7" s="108"/>
    </row>
    <row r="8" spans="1:7" ht="21.75" customHeight="1">
      <c r="A8" s="111"/>
      <c r="B8" s="109"/>
      <c r="C8" s="108"/>
      <c r="D8" s="108"/>
      <c r="E8" s="108"/>
      <c r="F8" s="108"/>
      <c r="G8" s="108"/>
    </row>
    <row r="9" spans="1:7" ht="21.75" customHeight="1">
      <c r="A9" s="46" t="s">
        <v>91</v>
      </c>
      <c r="B9" s="47"/>
      <c r="C9" s="49"/>
      <c r="D9" s="49"/>
      <c r="E9" s="49"/>
      <c r="F9" s="49"/>
      <c r="G9" s="49"/>
    </row>
    <row r="10" spans="1:7" ht="21.75" customHeight="1">
      <c r="A10" s="46"/>
      <c r="B10" s="47" t="s">
        <v>167</v>
      </c>
      <c r="C10" s="49"/>
      <c r="D10" s="49"/>
      <c r="E10" s="49"/>
      <c r="F10" s="49"/>
      <c r="G10" s="49"/>
    </row>
    <row r="11" spans="1:7" ht="21.75" customHeight="1">
      <c r="A11" s="56"/>
      <c r="B11" s="47"/>
      <c r="C11" s="48"/>
      <c r="D11" s="48"/>
      <c r="E11" s="113"/>
      <c r="F11" s="49"/>
      <c r="G11" s="49"/>
    </row>
    <row r="12" spans="1:7" ht="21.75" customHeight="1">
      <c r="A12" s="19" t="s">
        <v>117</v>
      </c>
      <c r="B12" s="20"/>
      <c r="C12" s="26"/>
      <c r="D12" s="26"/>
      <c r="E12" s="24"/>
      <c r="F12" s="21"/>
      <c r="G12" s="21"/>
    </row>
    <row r="13" spans="1:7" ht="21.75" customHeight="1">
      <c r="A13" s="31"/>
      <c r="B13" s="132" t="s">
        <v>326</v>
      </c>
      <c r="C13" s="26" t="s">
        <v>10</v>
      </c>
      <c r="D13" s="26">
        <v>50</v>
      </c>
      <c r="E13" s="24"/>
      <c r="F13" s="24" t="s">
        <v>18</v>
      </c>
      <c r="G13" s="25" t="s">
        <v>327</v>
      </c>
    </row>
    <row r="14" spans="1:7" ht="21.75" customHeight="1">
      <c r="A14" s="31"/>
      <c r="B14" s="132"/>
      <c r="C14" s="26"/>
      <c r="D14" s="26"/>
      <c r="E14" s="24"/>
      <c r="F14" s="21"/>
      <c r="G14" s="25" t="s">
        <v>328</v>
      </c>
    </row>
    <row r="15" spans="1:7" ht="21.75" customHeight="1">
      <c r="A15" s="31"/>
      <c r="B15" s="132"/>
      <c r="C15" s="26"/>
      <c r="D15" s="26"/>
      <c r="E15" s="24"/>
      <c r="F15" s="21"/>
      <c r="G15" s="25" t="s">
        <v>329</v>
      </c>
    </row>
    <row r="16" spans="1:7" ht="21.75" customHeight="1">
      <c r="A16" s="31"/>
      <c r="B16" s="132"/>
      <c r="C16" s="26"/>
      <c r="D16" s="26"/>
      <c r="E16" s="24"/>
      <c r="F16" s="21"/>
      <c r="G16" s="25"/>
    </row>
    <row r="17" spans="1:7" ht="21.75" customHeight="1">
      <c r="A17" s="31"/>
      <c r="B17" s="20" t="s">
        <v>215</v>
      </c>
      <c r="C17" s="26" t="s">
        <v>88</v>
      </c>
      <c r="D17" s="26">
        <v>3</v>
      </c>
      <c r="E17" s="24"/>
      <c r="F17" s="24" t="s">
        <v>18</v>
      </c>
      <c r="G17" s="21" t="s">
        <v>327</v>
      </c>
    </row>
    <row r="18" spans="1:7" ht="21.75" customHeight="1">
      <c r="A18" s="31"/>
      <c r="B18" s="20" t="s">
        <v>216</v>
      </c>
      <c r="C18" s="26"/>
      <c r="D18" s="26"/>
      <c r="E18" s="24"/>
      <c r="F18" s="21"/>
      <c r="G18" s="21" t="s">
        <v>328</v>
      </c>
    </row>
    <row r="19" spans="1:7" ht="21.75" customHeight="1">
      <c r="A19" s="31"/>
      <c r="B19" s="20"/>
      <c r="C19" s="26"/>
      <c r="D19" s="26"/>
      <c r="E19" s="24"/>
      <c r="F19" s="21"/>
      <c r="G19" s="21" t="s">
        <v>330</v>
      </c>
    </row>
    <row r="20" spans="1:7" ht="21.75" customHeight="1">
      <c r="A20" s="31"/>
      <c r="B20" s="20"/>
      <c r="C20" s="26"/>
      <c r="D20" s="26"/>
      <c r="E20" s="24"/>
      <c r="F20" s="21"/>
      <c r="G20" s="21" t="s">
        <v>331</v>
      </c>
    </row>
    <row r="21" spans="1:7" ht="21.75" customHeight="1">
      <c r="A21" s="31"/>
      <c r="B21" s="20"/>
      <c r="C21" s="26"/>
      <c r="D21" s="26"/>
      <c r="E21" s="24"/>
      <c r="F21" s="21"/>
      <c r="G21" s="21" t="s">
        <v>332</v>
      </c>
    </row>
    <row r="22" spans="1:7" ht="21.75" customHeight="1">
      <c r="A22" s="31"/>
      <c r="B22" s="20"/>
      <c r="C22" s="26"/>
      <c r="D22" s="26"/>
      <c r="E22" s="24"/>
      <c r="F22" s="21"/>
      <c r="G22" s="21"/>
    </row>
    <row r="23" spans="1:7" ht="21.75" customHeight="1">
      <c r="A23" s="31"/>
      <c r="B23" s="20" t="s">
        <v>213</v>
      </c>
      <c r="C23" s="26" t="s">
        <v>88</v>
      </c>
      <c r="D23" s="26">
        <v>5</v>
      </c>
      <c r="E23" s="24"/>
      <c r="F23" s="24" t="s">
        <v>18</v>
      </c>
      <c r="G23" s="25" t="s">
        <v>327</v>
      </c>
    </row>
    <row r="24" spans="1:7" ht="21.75" customHeight="1">
      <c r="A24" s="31"/>
      <c r="B24" s="20"/>
      <c r="C24" s="26"/>
      <c r="D24" s="26"/>
      <c r="E24" s="24"/>
      <c r="F24" s="21"/>
      <c r="G24" s="25" t="s">
        <v>328</v>
      </c>
    </row>
    <row r="25" spans="1:7" ht="21.75" customHeight="1">
      <c r="A25" s="31"/>
      <c r="B25" s="20"/>
      <c r="C25" s="26"/>
      <c r="D25" s="26"/>
      <c r="E25" s="24"/>
      <c r="F25" s="21"/>
      <c r="G25" s="25" t="s">
        <v>333</v>
      </c>
    </row>
    <row r="26" spans="1:7" ht="21.75" customHeight="1">
      <c r="A26" s="31"/>
      <c r="B26" s="20"/>
      <c r="C26" s="26"/>
      <c r="D26" s="26"/>
      <c r="E26" s="24"/>
      <c r="F26" s="21"/>
      <c r="G26" s="21" t="s">
        <v>214</v>
      </c>
    </row>
    <row r="27" spans="1:7" ht="21.75" customHeight="1">
      <c r="A27" s="31"/>
      <c r="B27" s="20"/>
      <c r="C27" s="26"/>
      <c r="D27" s="26"/>
      <c r="E27" s="24"/>
      <c r="F27" s="21"/>
      <c r="G27" s="21"/>
    </row>
    <row r="28" spans="1:7" ht="21.75" customHeight="1">
      <c r="A28" s="19" t="s">
        <v>141</v>
      </c>
      <c r="B28" s="20"/>
      <c r="C28" s="26"/>
      <c r="D28" s="26"/>
      <c r="E28" s="24"/>
      <c r="F28" s="21"/>
      <c r="G28" s="21"/>
    </row>
    <row r="29" spans="1:7" ht="21.75" customHeight="1">
      <c r="A29" s="31"/>
      <c r="B29" s="20" t="s">
        <v>167</v>
      </c>
      <c r="C29" s="26"/>
      <c r="D29" s="26"/>
      <c r="E29" s="24"/>
      <c r="F29" s="21"/>
      <c r="G29" s="21"/>
    </row>
    <row r="30" spans="1:7" ht="21.75" customHeight="1">
      <c r="A30" s="31"/>
      <c r="B30" s="20"/>
      <c r="C30" s="26"/>
      <c r="D30" s="26"/>
      <c r="E30" s="24"/>
      <c r="F30" s="21"/>
      <c r="G30" s="21"/>
    </row>
    <row r="31" spans="1:7" ht="21.75" customHeight="1">
      <c r="A31" s="19" t="s">
        <v>154</v>
      </c>
      <c r="B31" s="20"/>
      <c r="C31" s="26"/>
      <c r="D31" s="26"/>
      <c r="E31" s="24"/>
      <c r="F31" s="21"/>
      <c r="G31" s="21"/>
    </row>
    <row r="32" spans="1:7" ht="21.75" customHeight="1">
      <c r="A32" s="31"/>
      <c r="B32" s="20" t="s">
        <v>167</v>
      </c>
      <c r="C32" s="26"/>
      <c r="D32" s="26"/>
      <c r="E32" s="24"/>
      <c r="F32" s="21"/>
      <c r="G32" s="32"/>
    </row>
    <row r="33" spans="1:7" ht="21.75" customHeight="1">
      <c r="A33" s="31"/>
      <c r="B33" s="20"/>
      <c r="C33" s="26"/>
      <c r="D33" s="26"/>
      <c r="E33" s="24"/>
      <c r="F33" s="21"/>
      <c r="G33" s="21"/>
    </row>
    <row r="34" spans="1:7" ht="21.75" customHeight="1">
      <c r="A34" s="39"/>
      <c r="B34" s="34"/>
      <c r="C34" s="35"/>
      <c r="D34" s="35"/>
      <c r="E34" s="36"/>
      <c r="F34" s="37"/>
      <c r="G34" s="37"/>
    </row>
    <row r="35" spans="1:7" ht="21.75" customHeight="1">
      <c r="A35" s="46" t="s">
        <v>163</v>
      </c>
      <c r="B35" s="47"/>
      <c r="C35" s="48"/>
      <c r="D35" s="48"/>
      <c r="E35" s="113"/>
      <c r="F35" s="49"/>
      <c r="G35" s="49"/>
    </row>
    <row r="36" spans="1:7" ht="21.75" customHeight="1">
      <c r="A36" s="46"/>
      <c r="B36" s="47" t="s">
        <v>281</v>
      </c>
      <c r="C36" s="48" t="s">
        <v>87</v>
      </c>
      <c r="D36" s="48">
        <v>10</v>
      </c>
      <c r="E36" s="24" t="s">
        <v>18</v>
      </c>
      <c r="F36" s="49"/>
      <c r="G36" s="49" t="s">
        <v>282</v>
      </c>
    </row>
    <row r="37" spans="1:7" ht="21.75" customHeight="1">
      <c r="A37" s="46"/>
      <c r="B37" s="47"/>
      <c r="C37" s="48"/>
      <c r="D37" s="48"/>
      <c r="E37" s="113"/>
      <c r="F37" s="49"/>
      <c r="G37" s="49" t="s">
        <v>293</v>
      </c>
    </row>
    <row r="38" spans="1:7" ht="21.75" customHeight="1">
      <c r="A38" s="56"/>
      <c r="B38" s="47"/>
      <c r="C38" s="48"/>
      <c r="D38" s="48"/>
      <c r="E38" s="113"/>
      <c r="F38" s="113"/>
      <c r="G38" s="49" t="s">
        <v>294</v>
      </c>
    </row>
    <row r="39" spans="1:7" ht="21.75" customHeight="1">
      <c r="A39" s="56"/>
      <c r="B39" s="47"/>
      <c r="C39" s="48"/>
      <c r="D39" s="48"/>
      <c r="E39" s="113"/>
      <c r="F39" s="113"/>
      <c r="G39" s="49" t="s">
        <v>164</v>
      </c>
    </row>
    <row r="40" spans="1:7" ht="21.75" customHeight="1">
      <c r="A40" s="19" t="s">
        <v>168</v>
      </c>
      <c r="B40" s="20"/>
      <c r="C40" s="26"/>
      <c r="D40" s="26"/>
      <c r="E40" s="24"/>
      <c r="F40" s="21"/>
      <c r="G40" s="21"/>
    </row>
    <row r="41" spans="1:7" ht="21.75" customHeight="1">
      <c r="A41" s="19"/>
      <c r="B41" s="129" t="s">
        <v>169</v>
      </c>
      <c r="C41" s="26" t="s">
        <v>87</v>
      </c>
      <c r="D41" s="26">
        <v>15</v>
      </c>
      <c r="E41" s="24" t="s">
        <v>18</v>
      </c>
      <c r="F41" s="24"/>
      <c r="G41" s="27" t="s">
        <v>291</v>
      </c>
    </row>
    <row r="42" spans="1:7" ht="21.75" customHeight="1">
      <c r="A42" s="19"/>
      <c r="B42" s="129"/>
      <c r="C42" s="26"/>
      <c r="D42" s="26"/>
      <c r="E42" s="24"/>
      <c r="F42" s="24"/>
      <c r="G42" s="27" t="s">
        <v>292</v>
      </c>
    </row>
    <row r="43" spans="1:7" ht="21.75" customHeight="1">
      <c r="A43" s="19"/>
      <c r="B43" s="129"/>
      <c r="C43" s="26"/>
      <c r="D43" s="26"/>
      <c r="E43" s="24"/>
      <c r="F43" s="24"/>
      <c r="G43" s="27"/>
    </row>
    <row r="44" spans="1:7" ht="21.75" customHeight="1">
      <c r="A44" s="19" t="s">
        <v>178</v>
      </c>
      <c r="B44" s="20"/>
      <c r="C44" s="26"/>
      <c r="D44" s="26"/>
      <c r="E44" s="24"/>
      <c r="F44" s="21"/>
      <c r="G44" s="21"/>
    </row>
    <row r="45" spans="1:7" ht="21.75" customHeight="1">
      <c r="A45" s="19"/>
      <c r="B45" s="20" t="s">
        <v>167</v>
      </c>
      <c r="C45" s="26"/>
      <c r="D45" s="26"/>
      <c r="E45" s="24"/>
      <c r="F45" s="21"/>
      <c r="G45" s="21"/>
    </row>
    <row r="46" spans="1:7" ht="21.75" customHeight="1">
      <c r="A46" s="33"/>
      <c r="B46" s="34"/>
      <c r="C46" s="35"/>
      <c r="D46" s="35"/>
      <c r="E46" s="36"/>
      <c r="F46" s="37"/>
      <c r="G46" s="37"/>
    </row>
    <row r="47" ht="21.75" customHeight="1"/>
    <row r="48" spans="1:7" ht="21.75" customHeight="1">
      <c r="A48" s="17" t="s">
        <v>354</v>
      </c>
      <c r="B48" s="87"/>
      <c r="C48" s="87"/>
      <c r="D48" s="87"/>
      <c r="E48" s="87"/>
      <c r="F48" s="87"/>
      <c r="G48" s="87"/>
    </row>
    <row r="49" spans="1:7" ht="21.75" customHeight="1">
      <c r="A49" s="87"/>
      <c r="B49" s="87"/>
      <c r="C49" s="87"/>
      <c r="D49" s="87"/>
      <c r="E49" s="87"/>
      <c r="F49" s="87"/>
      <c r="G49" s="87"/>
    </row>
  </sheetData>
  <sheetProtection/>
  <mergeCells count="6">
    <mergeCell ref="B2:G2"/>
    <mergeCell ref="A4:B5"/>
    <mergeCell ref="C4:C5"/>
    <mergeCell ref="E4:E5"/>
    <mergeCell ref="F4:F5"/>
    <mergeCell ref="G4:G5"/>
  </mergeCell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2"/>
  <sheetViews>
    <sheetView showZero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I235" sqref="I235"/>
    </sheetView>
  </sheetViews>
  <sheetFormatPr defaultColWidth="9.140625" defaultRowHeight="18.75" customHeight="1"/>
  <cols>
    <col min="1" max="3" width="2.140625" style="17" customWidth="1"/>
    <col min="4" max="4" width="47.57421875" style="17" customWidth="1"/>
    <col min="5" max="8" width="6.8515625" style="18" customWidth="1"/>
    <col min="9" max="9" width="6.57421875" style="18" customWidth="1"/>
    <col min="10" max="10" width="11.140625" style="17" bestFit="1" customWidth="1"/>
    <col min="11" max="11" width="11.7109375" style="17" customWidth="1"/>
    <col min="12" max="12" width="11.421875" style="17" customWidth="1"/>
    <col min="13" max="16384" width="9.00390625" style="17" customWidth="1"/>
  </cols>
  <sheetData>
    <row r="1" spans="7:9" ht="18.75" customHeight="1">
      <c r="G1" s="182" t="s">
        <v>22</v>
      </c>
      <c r="H1" s="182"/>
      <c r="I1" s="99"/>
    </row>
    <row r="2" spans="1:11" ht="49.5" customHeight="1">
      <c r="A2" s="183" t="s">
        <v>239</v>
      </c>
      <c r="B2" s="183"/>
      <c r="C2" s="183"/>
      <c r="D2" s="183"/>
      <c r="E2" s="183"/>
      <c r="F2" s="183"/>
      <c r="G2" s="183"/>
      <c r="H2" s="183"/>
      <c r="I2" s="100"/>
      <c r="J2" s="16"/>
      <c r="K2" s="16"/>
    </row>
    <row r="3" spans="1:9" ht="18.75" customHeight="1">
      <c r="A3" s="184"/>
      <c r="B3" s="184"/>
      <c r="C3" s="184"/>
      <c r="D3" s="184"/>
      <c r="E3" s="184"/>
      <c r="F3" s="184"/>
      <c r="G3" s="184"/>
      <c r="H3" s="184"/>
      <c r="I3" s="96"/>
    </row>
    <row r="4" spans="1:9" ht="18.75" customHeight="1">
      <c r="A4" s="166" t="s">
        <v>12</v>
      </c>
      <c r="B4" s="189"/>
      <c r="C4" s="189"/>
      <c r="D4" s="167"/>
      <c r="E4" s="185" t="s">
        <v>13</v>
      </c>
      <c r="F4" s="186"/>
      <c r="G4" s="186"/>
      <c r="H4" s="187"/>
      <c r="I4" s="98"/>
    </row>
    <row r="5" spans="1:9" s="38" customFormat="1" ht="18.75" customHeight="1">
      <c r="A5" s="190"/>
      <c r="B5" s="191"/>
      <c r="C5" s="191"/>
      <c r="D5" s="192"/>
      <c r="E5" s="188">
        <v>2561</v>
      </c>
      <c r="F5" s="188"/>
      <c r="G5" s="188">
        <v>2562</v>
      </c>
      <c r="H5" s="188"/>
      <c r="I5" s="98"/>
    </row>
    <row r="6" spans="1:10" s="38" customFormat="1" ht="18.75" customHeight="1">
      <c r="A6" s="168"/>
      <c r="B6" s="193"/>
      <c r="C6" s="193"/>
      <c r="D6" s="169"/>
      <c r="E6" s="88" t="s">
        <v>11</v>
      </c>
      <c r="F6" s="88" t="s">
        <v>2</v>
      </c>
      <c r="G6" s="88" t="s">
        <v>11</v>
      </c>
      <c r="H6" s="88" t="s">
        <v>2</v>
      </c>
      <c r="I6" s="104"/>
      <c r="J6" s="89"/>
    </row>
    <row r="7" spans="1:9" ht="18.75" customHeight="1">
      <c r="A7" s="19" t="s">
        <v>90</v>
      </c>
      <c r="B7" s="90"/>
      <c r="C7" s="16"/>
      <c r="D7" s="20"/>
      <c r="E7" s="140">
        <f>E8+E34+E38+E64</f>
        <v>1205</v>
      </c>
      <c r="F7" s="140">
        <f>F8+F34+F38+F64</f>
        <v>945</v>
      </c>
      <c r="G7" s="140">
        <f>G8+G34+G38+G64</f>
        <v>1205</v>
      </c>
      <c r="H7" s="140">
        <f>H8+H34+H38+H64</f>
        <v>945</v>
      </c>
      <c r="I7" s="101"/>
    </row>
    <row r="8" spans="1:9" ht="18.75" customHeight="1">
      <c r="A8" s="31"/>
      <c r="B8" s="90" t="s">
        <v>24</v>
      </c>
      <c r="C8" s="90"/>
      <c r="D8" s="135"/>
      <c r="E8" s="91">
        <f>E9+E23</f>
        <v>695</v>
      </c>
      <c r="F8" s="91">
        <f>F9+F23</f>
        <v>525</v>
      </c>
      <c r="G8" s="91">
        <f>G9+G23</f>
        <v>695</v>
      </c>
      <c r="H8" s="91">
        <f>H9+H23</f>
        <v>525</v>
      </c>
      <c r="I8" s="134"/>
    </row>
    <row r="9" spans="1:9" ht="18.75" customHeight="1">
      <c r="A9" s="31"/>
      <c r="B9" s="16"/>
      <c r="C9" s="90" t="s">
        <v>25</v>
      </c>
      <c r="D9" s="135"/>
      <c r="E9" s="91">
        <f>E10+E28</f>
        <v>635</v>
      </c>
      <c r="F9" s="91">
        <f>F10+F28</f>
        <v>465</v>
      </c>
      <c r="G9" s="91">
        <f>G10+G28</f>
        <v>635</v>
      </c>
      <c r="H9" s="91">
        <f>H10+H28</f>
        <v>465</v>
      </c>
      <c r="I9" s="134"/>
    </row>
    <row r="10" spans="1:9" ht="18.75" customHeight="1">
      <c r="A10" s="31"/>
      <c r="B10" s="16"/>
      <c r="C10" s="16"/>
      <c r="D10" s="135" t="s">
        <v>26</v>
      </c>
      <c r="E10" s="91">
        <f>SUM(E11:E22)</f>
        <v>530</v>
      </c>
      <c r="F10" s="91">
        <f>SUM(F11:F22)</f>
        <v>360</v>
      </c>
      <c r="G10" s="91">
        <f>SUM(G11:G22)</f>
        <v>530</v>
      </c>
      <c r="H10" s="91">
        <f>SUM(H11:H22)</f>
        <v>360</v>
      </c>
      <c r="I10" s="96"/>
    </row>
    <row r="11" spans="1:9" ht="18.75" customHeight="1">
      <c r="A11" s="31"/>
      <c r="B11" s="16"/>
      <c r="C11" s="16"/>
      <c r="D11" s="20" t="s">
        <v>27</v>
      </c>
      <c r="E11" s="23">
        <v>45</v>
      </c>
      <c r="F11" s="23">
        <v>30</v>
      </c>
      <c r="G11" s="23">
        <v>45</v>
      </c>
      <c r="H11" s="23">
        <v>30</v>
      </c>
      <c r="I11" s="96"/>
    </row>
    <row r="12" spans="1:9" ht="18.75" customHeight="1">
      <c r="A12" s="31"/>
      <c r="B12" s="16"/>
      <c r="C12" s="16"/>
      <c r="D12" s="20" t="s">
        <v>28</v>
      </c>
      <c r="E12" s="23">
        <v>45</v>
      </c>
      <c r="F12" s="23">
        <v>30</v>
      </c>
      <c r="G12" s="23">
        <v>45</v>
      </c>
      <c r="H12" s="23">
        <v>30</v>
      </c>
      <c r="I12" s="96"/>
    </row>
    <row r="13" spans="1:9" ht="18.75" customHeight="1">
      <c r="A13" s="31"/>
      <c r="B13" s="16"/>
      <c r="C13" s="16"/>
      <c r="D13" s="20" t="s">
        <v>29</v>
      </c>
      <c r="E13" s="23">
        <v>45</v>
      </c>
      <c r="F13" s="23">
        <v>30</v>
      </c>
      <c r="G13" s="23">
        <v>45</v>
      </c>
      <c r="H13" s="23">
        <v>30</v>
      </c>
      <c r="I13" s="96"/>
    </row>
    <row r="14" spans="1:9" ht="18.75" customHeight="1">
      <c r="A14" s="31"/>
      <c r="B14" s="16"/>
      <c r="C14" s="16"/>
      <c r="D14" s="20" t="s">
        <v>30</v>
      </c>
      <c r="E14" s="23">
        <v>45</v>
      </c>
      <c r="F14" s="23">
        <v>30</v>
      </c>
      <c r="G14" s="23">
        <v>45</v>
      </c>
      <c r="H14" s="23">
        <v>30</v>
      </c>
      <c r="I14" s="96"/>
    </row>
    <row r="15" spans="1:9" ht="18.75" customHeight="1">
      <c r="A15" s="31"/>
      <c r="B15" s="16"/>
      <c r="C15" s="16" t="s">
        <v>23</v>
      </c>
      <c r="D15" s="20" t="s">
        <v>31</v>
      </c>
      <c r="E15" s="23">
        <v>45</v>
      </c>
      <c r="F15" s="23">
        <v>30</v>
      </c>
      <c r="G15" s="23">
        <v>45</v>
      </c>
      <c r="H15" s="23">
        <v>30</v>
      </c>
      <c r="I15" s="96"/>
    </row>
    <row r="16" spans="1:9" ht="18.75" customHeight="1">
      <c r="A16" s="31"/>
      <c r="B16" s="16"/>
      <c r="C16" s="16"/>
      <c r="D16" s="20" t="s">
        <v>32</v>
      </c>
      <c r="E16" s="23">
        <v>40</v>
      </c>
      <c r="F16" s="23">
        <v>30</v>
      </c>
      <c r="G16" s="23">
        <v>40</v>
      </c>
      <c r="H16" s="23">
        <v>30</v>
      </c>
      <c r="I16" s="96"/>
    </row>
    <row r="17" spans="1:9" ht="18.75" customHeight="1">
      <c r="A17" s="31"/>
      <c r="B17" s="16"/>
      <c r="C17" s="16"/>
      <c r="D17" s="20" t="s">
        <v>33</v>
      </c>
      <c r="E17" s="23">
        <v>40</v>
      </c>
      <c r="F17" s="23">
        <v>30</v>
      </c>
      <c r="G17" s="23">
        <v>40</v>
      </c>
      <c r="H17" s="23">
        <v>30</v>
      </c>
      <c r="I17" s="96"/>
    </row>
    <row r="18" spans="1:9" ht="18.75" customHeight="1">
      <c r="A18" s="31"/>
      <c r="B18" s="16"/>
      <c r="C18" s="16"/>
      <c r="D18" s="20" t="s">
        <v>34</v>
      </c>
      <c r="E18" s="23">
        <v>45</v>
      </c>
      <c r="F18" s="23">
        <v>30</v>
      </c>
      <c r="G18" s="23">
        <v>45</v>
      </c>
      <c r="H18" s="23">
        <v>30</v>
      </c>
      <c r="I18" s="96"/>
    </row>
    <row r="19" spans="1:9" ht="18.75" customHeight="1">
      <c r="A19" s="31"/>
      <c r="B19" s="16"/>
      <c r="C19" s="16"/>
      <c r="D19" s="20" t="s">
        <v>35</v>
      </c>
      <c r="E19" s="23">
        <v>45</v>
      </c>
      <c r="F19" s="23">
        <v>30</v>
      </c>
      <c r="G19" s="23">
        <v>45</v>
      </c>
      <c r="H19" s="23">
        <v>30</v>
      </c>
      <c r="I19" s="96"/>
    </row>
    <row r="20" spans="1:9" ht="18.75" customHeight="1">
      <c r="A20" s="31"/>
      <c r="B20" s="16"/>
      <c r="C20" s="16"/>
      <c r="D20" s="20" t="s">
        <v>36</v>
      </c>
      <c r="E20" s="23">
        <v>45</v>
      </c>
      <c r="F20" s="23">
        <v>30</v>
      </c>
      <c r="G20" s="23">
        <v>45</v>
      </c>
      <c r="H20" s="23">
        <v>30</v>
      </c>
      <c r="I20" s="96"/>
    </row>
    <row r="21" spans="1:9" ht="18.75" customHeight="1">
      <c r="A21" s="31"/>
      <c r="B21" s="16"/>
      <c r="C21" s="16"/>
      <c r="D21" s="20" t="s">
        <v>37</v>
      </c>
      <c r="E21" s="23">
        <v>45</v>
      </c>
      <c r="F21" s="23">
        <v>30</v>
      </c>
      <c r="G21" s="23">
        <v>45</v>
      </c>
      <c r="H21" s="23">
        <v>30</v>
      </c>
      <c r="I21" s="96"/>
    </row>
    <row r="22" spans="1:9" ht="18.75" customHeight="1">
      <c r="A22" s="31"/>
      <c r="B22" s="16"/>
      <c r="C22" s="16"/>
      <c r="D22" s="20" t="s">
        <v>234</v>
      </c>
      <c r="E22" s="23">
        <v>45</v>
      </c>
      <c r="F22" s="23">
        <v>30</v>
      </c>
      <c r="G22" s="23">
        <v>45</v>
      </c>
      <c r="H22" s="23">
        <v>30</v>
      </c>
      <c r="I22" s="96"/>
    </row>
    <row r="23" spans="1:9" ht="18.75" customHeight="1">
      <c r="A23" s="31"/>
      <c r="B23" s="16"/>
      <c r="C23" s="90" t="s">
        <v>41</v>
      </c>
      <c r="D23" s="20"/>
      <c r="E23" s="91">
        <f>+E24</f>
        <v>60</v>
      </c>
      <c r="F23" s="91">
        <f>+F24</f>
        <v>60</v>
      </c>
      <c r="G23" s="91">
        <f>+G24</f>
        <v>60</v>
      </c>
      <c r="H23" s="91">
        <f>+H24</f>
        <v>60</v>
      </c>
      <c r="I23" s="96"/>
    </row>
    <row r="24" spans="1:9" ht="18.75" customHeight="1">
      <c r="A24" s="31"/>
      <c r="B24" s="16"/>
      <c r="C24" s="90"/>
      <c r="D24" s="135" t="s">
        <v>26</v>
      </c>
      <c r="E24" s="91">
        <f>SUM(E25:E26)</f>
        <v>60</v>
      </c>
      <c r="F24" s="91">
        <f>SUM(F25:F26)</f>
        <v>60</v>
      </c>
      <c r="G24" s="91">
        <f>SUM(G25:G26)</f>
        <v>60</v>
      </c>
      <c r="H24" s="91">
        <f>SUM(H25:H26)</f>
        <v>60</v>
      </c>
      <c r="I24" s="96"/>
    </row>
    <row r="25" spans="1:9" ht="18.75" customHeight="1">
      <c r="A25" s="31"/>
      <c r="B25" s="16"/>
      <c r="C25" s="90"/>
      <c r="D25" s="20" t="s">
        <v>357</v>
      </c>
      <c r="E25" s="23">
        <v>30</v>
      </c>
      <c r="F25" s="23">
        <v>30</v>
      </c>
      <c r="G25" s="23">
        <v>30</v>
      </c>
      <c r="H25" s="23">
        <v>30</v>
      </c>
      <c r="I25" s="96"/>
    </row>
    <row r="26" spans="1:9" ht="18.75" customHeight="1">
      <c r="A26" s="31"/>
      <c r="B26" s="16"/>
      <c r="C26" s="16"/>
      <c r="D26" s="20" t="s">
        <v>358</v>
      </c>
      <c r="E26" s="23">
        <v>30</v>
      </c>
      <c r="F26" s="23">
        <v>30</v>
      </c>
      <c r="G26" s="23">
        <v>30</v>
      </c>
      <c r="H26" s="23">
        <v>30</v>
      </c>
      <c r="I26" s="96"/>
    </row>
    <row r="27" spans="1:9" ht="18.75" customHeight="1">
      <c r="A27" s="31"/>
      <c r="B27" s="16"/>
      <c r="C27" s="90" t="s">
        <v>25</v>
      </c>
      <c r="D27" s="20"/>
      <c r="E27" s="23"/>
      <c r="F27" s="23"/>
      <c r="G27" s="23"/>
      <c r="H27" s="23"/>
      <c r="I27" s="96"/>
    </row>
    <row r="28" spans="1:9" ht="18.75" customHeight="1">
      <c r="A28" s="31"/>
      <c r="B28" s="16"/>
      <c r="C28" s="16"/>
      <c r="D28" s="135" t="s">
        <v>38</v>
      </c>
      <c r="E28" s="91">
        <f>SUM(E29:E32)</f>
        <v>105</v>
      </c>
      <c r="F28" s="91">
        <f>SUM(F29:F32)</f>
        <v>105</v>
      </c>
      <c r="G28" s="91">
        <f>SUM(G29:G32)</f>
        <v>105</v>
      </c>
      <c r="H28" s="91">
        <f>SUM(H29:H32)</f>
        <v>105</v>
      </c>
      <c r="I28" s="102"/>
    </row>
    <row r="29" spans="1:9" ht="18.75" customHeight="1">
      <c r="A29" s="31"/>
      <c r="B29" s="16"/>
      <c r="C29" s="16"/>
      <c r="D29" s="20" t="s">
        <v>39</v>
      </c>
      <c r="E29" s="23">
        <v>60</v>
      </c>
      <c r="F29" s="23">
        <v>60</v>
      </c>
      <c r="G29" s="23">
        <v>60</v>
      </c>
      <c r="H29" s="23">
        <v>60</v>
      </c>
      <c r="I29" s="96"/>
    </row>
    <row r="30" spans="1:9" ht="18.75" customHeight="1">
      <c r="A30" s="31"/>
      <c r="B30" s="16"/>
      <c r="C30" s="16"/>
      <c r="D30" s="20" t="s">
        <v>355</v>
      </c>
      <c r="E30" s="23"/>
      <c r="F30" s="23"/>
      <c r="G30" s="23"/>
      <c r="H30" s="23"/>
      <c r="I30" s="96"/>
    </row>
    <row r="31" spans="1:9" ht="18.75" customHeight="1">
      <c r="A31" s="31"/>
      <c r="B31" s="16"/>
      <c r="C31" s="16"/>
      <c r="D31" s="20" t="s">
        <v>356</v>
      </c>
      <c r="E31" s="23"/>
      <c r="F31" s="23"/>
      <c r="G31" s="23"/>
      <c r="H31" s="23"/>
      <c r="I31" s="96"/>
    </row>
    <row r="32" spans="1:9" ht="18.75" customHeight="1">
      <c r="A32" s="31"/>
      <c r="B32" s="16"/>
      <c r="C32" s="16"/>
      <c r="D32" s="20" t="s">
        <v>40</v>
      </c>
      <c r="E32" s="23">
        <v>45</v>
      </c>
      <c r="F32" s="23">
        <v>45</v>
      </c>
      <c r="G32" s="23">
        <v>45</v>
      </c>
      <c r="H32" s="23">
        <v>45</v>
      </c>
      <c r="I32" s="96"/>
    </row>
    <row r="33" spans="1:9" ht="18.75" customHeight="1">
      <c r="A33" s="31"/>
      <c r="B33" s="16"/>
      <c r="C33" s="16"/>
      <c r="D33" s="20"/>
      <c r="E33" s="23"/>
      <c r="F33" s="23"/>
      <c r="G33" s="23"/>
      <c r="H33" s="23"/>
      <c r="I33" s="96"/>
    </row>
    <row r="34" spans="1:9" ht="18.75" customHeight="1">
      <c r="A34" s="31"/>
      <c r="B34" s="90" t="s">
        <v>42</v>
      </c>
      <c r="C34" s="16"/>
      <c r="D34" s="20"/>
      <c r="E34" s="91">
        <f>+E35</f>
        <v>180</v>
      </c>
      <c r="F34" s="91">
        <f>+F35</f>
        <v>180</v>
      </c>
      <c r="G34" s="91">
        <f>+G35</f>
        <v>180</v>
      </c>
      <c r="H34" s="91">
        <f>+H35</f>
        <v>180</v>
      </c>
      <c r="I34" s="98"/>
    </row>
    <row r="35" spans="1:9" ht="18.75" customHeight="1">
      <c r="A35" s="31"/>
      <c r="B35" s="16"/>
      <c r="C35" s="90" t="s">
        <v>25</v>
      </c>
      <c r="D35" s="20"/>
      <c r="E35" s="91">
        <f>SUM(E36:E37)</f>
        <v>180</v>
      </c>
      <c r="F35" s="91">
        <f>SUM(F36:F37)</f>
        <v>180</v>
      </c>
      <c r="G35" s="91">
        <f>SUM(G36:G37)</f>
        <v>180</v>
      </c>
      <c r="H35" s="91">
        <f>SUM(H36:H37)</f>
        <v>180</v>
      </c>
      <c r="I35" s="98"/>
    </row>
    <row r="36" spans="1:9" ht="18.75" customHeight="1">
      <c r="A36" s="31"/>
      <c r="B36" s="16"/>
      <c r="C36" s="90"/>
      <c r="D36" s="20" t="s">
        <v>43</v>
      </c>
      <c r="E36" s="23">
        <v>90</v>
      </c>
      <c r="F36" s="23">
        <v>90</v>
      </c>
      <c r="G36" s="23">
        <v>90</v>
      </c>
      <c r="H36" s="23">
        <v>90</v>
      </c>
      <c r="I36" s="96"/>
    </row>
    <row r="37" spans="1:9" ht="18.75" customHeight="1">
      <c r="A37" s="39"/>
      <c r="B37" s="92"/>
      <c r="C37" s="141"/>
      <c r="D37" s="34" t="s">
        <v>44</v>
      </c>
      <c r="E37" s="93">
        <v>90</v>
      </c>
      <c r="F37" s="93">
        <v>90</v>
      </c>
      <c r="G37" s="93">
        <v>90</v>
      </c>
      <c r="H37" s="93">
        <v>90</v>
      </c>
      <c r="I37" s="96"/>
    </row>
    <row r="38" spans="1:9" ht="18.75" customHeight="1">
      <c r="A38" s="31"/>
      <c r="B38" s="90" t="s">
        <v>45</v>
      </c>
      <c r="C38" s="90"/>
      <c r="D38" s="20"/>
      <c r="E38" s="91">
        <f>E39</f>
        <v>290</v>
      </c>
      <c r="F38" s="91">
        <f>F39</f>
        <v>210</v>
      </c>
      <c r="G38" s="91">
        <f>G39</f>
        <v>290</v>
      </c>
      <c r="H38" s="91">
        <f>H39</f>
        <v>210</v>
      </c>
      <c r="I38" s="98"/>
    </row>
    <row r="39" spans="1:9" ht="18.75" customHeight="1">
      <c r="A39" s="31"/>
      <c r="B39" s="16"/>
      <c r="C39" s="90" t="s">
        <v>25</v>
      </c>
      <c r="D39" s="20"/>
      <c r="E39" s="91">
        <f>SUM(E40:E62)</f>
        <v>290</v>
      </c>
      <c r="F39" s="91">
        <f>SUM(F40:F62)</f>
        <v>210</v>
      </c>
      <c r="G39" s="91">
        <f>SUM(G40:G62)</f>
        <v>290</v>
      </c>
      <c r="H39" s="91">
        <f>SUM(H40:H62)</f>
        <v>210</v>
      </c>
      <c r="I39" s="98"/>
    </row>
    <row r="40" spans="1:9" ht="18.75" customHeight="1">
      <c r="A40" s="31"/>
      <c r="B40" s="16"/>
      <c r="C40" s="90"/>
      <c r="D40" s="20" t="s">
        <v>39</v>
      </c>
      <c r="E40" s="23"/>
      <c r="F40" s="23"/>
      <c r="G40" s="23"/>
      <c r="H40" s="23"/>
      <c r="I40" s="96"/>
    </row>
    <row r="41" spans="1:9" ht="18.75" customHeight="1">
      <c r="A41" s="31"/>
      <c r="B41" s="16"/>
      <c r="C41" s="90"/>
      <c r="D41" s="20" t="s">
        <v>46</v>
      </c>
      <c r="E41" s="23">
        <v>20</v>
      </c>
      <c r="F41" s="23">
        <v>20</v>
      </c>
      <c r="G41" s="23">
        <v>20</v>
      </c>
      <c r="H41" s="23">
        <v>20</v>
      </c>
      <c r="I41" s="96"/>
    </row>
    <row r="42" spans="1:9" ht="18.75" customHeight="1">
      <c r="A42" s="31"/>
      <c r="B42" s="16"/>
      <c r="C42" s="16"/>
      <c r="D42" s="20" t="s">
        <v>47</v>
      </c>
      <c r="E42" s="23">
        <v>10</v>
      </c>
      <c r="F42" s="23">
        <v>0</v>
      </c>
      <c r="G42" s="23">
        <v>10</v>
      </c>
      <c r="H42" s="23">
        <v>0</v>
      </c>
      <c r="I42" s="96"/>
    </row>
    <row r="43" spans="1:9" ht="18.75" customHeight="1">
      <c r="A43" s="31"/>
      <c r="B43" s="16"/>
      <c r="C43" s="16"/>
      <c r="D43" s="20" t="s">
        <v>48</v>
      </c>
      <c r="E43" s="23"/>
      <c r="F43" s="23"/>
      <c r="G43" s="23"/>
      <c r="H43" s="23"/>
      <c r="I43" s="96"/>
    </row>
    <row r="44" spans="1:9" ht="18.75" customHeight="1">
      <c r="A44" s="31"/>
      <c r="B44" s="16"/>
      <c r="C44" s="16"/>
      <c r="D44" s="20" t="s">
        <v>50</v>
      </c>
      <c r="E44" s="23">
        <v>30</v>
      </c>
      <c r="F44" s="23">
        <v>0</v>
      </c>
      <c r="G44" s="23">
        <v>30</v>
      </c>
      <c r="H44" s="23">
        <v>0</v>
      </c>
      <c r="I44" s="96"/>
    </row>
    <row r="45" spans="1:9" ht="18.75" customHeight="1">
      <c r="A45" s="31"/>
      <c r="B45" s="16"/>
      <c r="C45" s="16"/>
      <c r="D45" s="20" t="s">
        <v>49</v>
      </c>
      <c r="E45" s="23"/>
      <c r="F45" s="23"/>
      <c r="G45" s="23"/>
      <c r="H45" s="23"/>
      <c r="I45" s="96"/>
    </row>
    <row r="46" spans="1:9" ht="18.75" customHeight="1">
      <c r="A46" s="31"/>
      <c r="B46" s="16"/>
      <c r="C46" s="16"/>
      <c r="D46" s="20" t="s">
        <v>55</v>
      </c>
      <c r="E46" s="23">
        <v>0</v>
      </c>
      <c r="F46" s="23">
        <v>0</v>
      </c>
      <c r="G46" s="23">
        <v>0</v>
      </c>
      <c r="H46" s="23">
        <v>0</v>
      </c>
      <c r="I46" s="96"/>
    </row>
    <row r="47" spans="1:9" ht="18.75" customHeight="1">
      <c r="A47" s="31"/>
      <c r="B47" s="16"/>
      <c r="C47" s="16"/>
      <c r="D47" s="20" t="s">
        <v>54</v>
      </c>
      <c r="E47" s="23"/>
      <c r="F47" s="23"/>
      <c r="G47" s="23"/>
      <c r="H47" s="23"/>
      <c r="I47" s="96"/>
    </row>
    <row r="48" spans="1:9" ht="18.75" customHeight="1">
      <c r="A48" s="31"/>
      <c r="B48" s="16"/>
      <c r="C48" s="16"/>
      <c r="D48" s="20" t="s">
        <v>51</v>
      </c>
      <c r="E48" s="23">
        <v>0</v>
      </c>
      <c r="F48" s="23">
        <v>0</v>
      </c>
      <c r="G48" s="23">
        <v>0</v>
      </c>
      <c r="H48" s="23">
        <v>0</v>
      </c>
      <c r="I48" s="96"/>
    </row>
    <row r="49" spans="1:9" ht="18.75" customHeight="1">
      <c r="A49" s="31"/>
      <c r="B49" s="16"/>
      <c r="C49" s="16"/>
      <c r="D49" s="20" t="s">
        <v>228</v>
      </c>
      <c r="E49" s="23">
        <v>60</v>
      </c>
      <c r="F49" s="23">
        <v>45</v>
      </c>
      <c r="G49" s="23">
        <v>60</v>
      </c>
      <c r="H49" s="23">
        <v>45</v>
      </c>
      <c r="I49" s="96"/>
    </row>
    <row r="50" spans="1:9" ht="18.75" customHeight="1">
      <c r="A50" s="31"/>
      <c r="B50" s="16"/>
      <c r="C50" s="16"/>
      <c r="D50" s="20" t="s">
        <v>53</v>
      </c>
      <c r="E50" s="23">
        <v>60</v>
      </c>
      <c r="F50" s="23">
        <v>45</v>
      </c>
      <c r="G50" s="23">
        <v>60</v>
      </c>
      <c r="H50" s="23">
        <v>45</v>
      </c>
      <c r="I50" s="96"/>
    </row>
    <row r="51" spans="1:9" ht="18.75" customHeight="1">
      <c r="A51" s="31"/>
      <c r="B51" s="16"/>
      <c r="C51" s="16"/>
      <c r="D51" s="20" t="s">
        <v>229</v>
      </c>
      <c r="E51" s="23"/>
      <c r="F51" s="23">
        <v>0</v>
      </c>
      <c r="G51" s="23"/>
      <c r="H51" s="23">
        <v>0</v>
      </c>
      <c r="I51" s="96"/>
    </row>
    <row r="52" spans="1:9" ht="18.75" customHeight="1">
      <c r="A52" s="31"/>
      <c r="B52" s="16"/>
      <c r="C52" s="16"/>
      <c r="D52" s="20" t="s">
        <v>52</v>
      </c>
      <c r="E52" s="23">
        <v>15</v>
      </c>
      <c r="F52" s="23">
        <v>15</v>
      </c>
      <c r="G52" s="23">
        <v>15</v>
      </c>
      <c r="H52" s="23">
        <v>15</v>
      </c>
      <c r="I52" s="96"/>
    </row>
    <row r="53" spans="1:9" ht="18.75" customHeight="1">
      <c r="A53" s="31"/>
      <c r="B53" s="16"/>
      <c r="C53" s="16"/>
      <c r="D53" s="20" t="s">
        <v>57</v>
      </c>
      <c r="E53" s="23"/>
      <c r="F53" s="23"/>
      <c r="G53" s="23"/>
      <c r="H53" s="23"/>
      <c r="I53" s="96"/>
    </row>
    <row r="54" spans="1:9" ht="18.75" customHeight="1">
      <c r="A54" s="31"/>
      <c r="B54" s="16"/>
      <c r="C54" s="16"/>
      <c r="D54" s="20" t="s">
        <v>56</v>
      </c>
      <c r="E54" s="23"/>
      <c r="F54" s="23"/>
      <c r="G54" s="23"/>
      <c r="H54" s="23"/>
      <c r="I54" s="96"/>
    </row>
    <row r="55" spans="1:9" ht="18.75" customHeight="1">
      <c r="A55" s="31"/>
      <c r="B55" s="16"/>
      <c r="C55" s="16"/>
      <c r="D55" s="20" t="s">
        <v>58</v>
      </c>
      <c r="E55" s="23"/>
      <c r="F55" s="23"/>
      <c r="G55" s="23"/>
      <c r="H55" s="23"/>
      <c r="I55" s="96"/>
    </row>
    <row r="56" spans="1:9" ht="18.75" customHeight="1">
      <c r="A56" s="31"/>
      <c r="B56" s="16"/>
      <c r="C56" s="16"/>
      <c r="D56" s="20" t="s">
        <v>59</v>
      </c>
      <c r="E56" s="23"/>
      <c r="F56" s="23"/>
      <c r="G56" s="23"/>
      <c r="H56" s="23"/>
      <c r="I56" s="96"/>
    </row>
    <row r="57" spans="1:9" ht="18.75" customHeight="1">
      <c r="A57" s="31"/>
      <c r="B57" s="16"/>
      <c r="C57" s="16"/>
      <c r="D57" s="20" t="s">
        <v>40</v>
      </c>
      <c r="E57" s="23"/>
      <c r="F57" s="23"/>
      <c r="G57" s="23"/>
      <c r="H57" s="23"/>
      <c r="I57" s="96"/>
    </row>
    <row r="58" spans="1:9" ht="18.75" customHeight="1">
      <c r="A58" s="31"/>
      <c r="B58" s="16"/>
      <c r="C58" s="16"/>
      <c r="D58" s="20" t="s">
        <v>60</v>
      </c>
      <c r="E58" s="23">
        <v>30</v>
      </c>
      <c r="F58" s="23">
        <v>0</v>
      </c>
      <c r="G58" s="23">
        <v>30</v>
      </c>
      <c r="H58" s="23">
        <v>0</v>
      </c>
      <c r="I58" s="96"/>
    </row>
    <row r="59" spans="1:9" ht="18.75" customHeight="1">
      <c r="A59" s="31"/>
      <c r="B59" s="16"/>
      <c r="C59" s="16"/>
      <c r="D59" s="20" t="s">
        <v>61</v>
      </c>
      <c r="E59" s="23"/>
      <c r="F59" s="23"/>
      <c r="G59" s="23"/>
      <c r="H59" s="23"/>
      <c r="I59" s="96"/>
    </row>
    <row r="60" spans="1:9" ht="18.75" customHeight="1">
      <c r="A60" s="31"/>
      <c r="B60" s="16"/>
      <c r="C60" s="16"/>
      <c r="D60" s="20" t="s">
        <v>62</v>
      </c>
      <c r="E60" s="23"/>
      <c r="F60" s="23"/>
      <c r="G60" s="23"/>
      <c r="H60" s="23"/>
      <c r="I60" s="96"/>
    </row>
    <row r="61" spans="1:9" ht="18.75" customHeight="1">
      <c r="A61" s="31"/>
      <c r="B61" s="16"/>
      <c r="C61" s="16"/>
      <c r="D61" s="20" t="s">
        <v>64</v>
      </c>
      <c r="E61" s="23">
        <v>50</v>
      </c>
      <c r="F61" s="23">
        <v>70</v>
      </c>
      <c r="G61" s="23">
        <v>50</v>
      </c>
      <c r="H61" s="23">
        <v>70</v>
      </c>
      <c r="I61" s="96"/>
    </row>
    <row r="62" spans="1:9" ht="18.75" customHeight="1">
      <c r="A62" s="31"/>
      <c r="B62" s="16"/>
      <c r="C62" s="16"/>
      <c r="D62" s="20" t="s">
        <v>359</v>
      </c>
      <c r="E62" s="23">
        <v>15</v>
      </c>
      <c r="F62" s="23">
        <v>15</v>
      </c>
      <c r="G62" s="23">
        <v>15</v>
      </c>
      <c r="H62" s="23">
        <v>15</v>
      </c>
      <c r="I62" s="96"/>
    </row>
    <row r="63" spans="1:9" ht="18.75" customHeight="1">
      <c r="A63" s="31"/>
      <c r="B63" s="16"/>
      <c r="C63" s="16"/>
      <c r="D63" s="20"/>
      <c r="E63" s="23"/>
      <c r="F63" s="23"/>
      <c r="G63" s="23"/>
      <c r="H63" s="23"/>
      <c r="I63" s="96"/>
    </row>
    <row r="64" spans="1:9" ht="18.75" customHeight="1">
      <c r="A64" s="31"/>
      <c r="B64" s="90" t="s">
        <v>65</v>
      </c>
      <c r="C64" s="16"/>
      <c r="D64" s="20"/>
      <c r="E64" s="91">
        <f>E65+E68</f>
        <v>40</v>
      </c>
      <c r="F64" s="91">
        <f>F65+F68</f>
        <v>30</v>
      </c>
      <c r="G64" s="91">
        <f>G65+G68</f>
        <v>40</v>
      </c>
      <c r="H64" s="91">
        <f>H65+H68</f>
        <v>30</v>
      </c>
      <c r="I64" s="98"/>
    </row>
    <row r="65" spans="1:9" ht="18.75" customHeight="1">
      <c r="A65" s="31"/>
      <c r="B65" s="16"/>
      <c r="C65" s="90" t="s">
        <v>25</v>
      </c>
      <c r="D65" s="20"/>
      <c r="E65" s="91">
        <f>SUM(E66:E67)</f>
        <v>20</v>
      </c>
      <c r="F65" s="91">
        <f>SUM(F66:F67)</f>
        <v>10</v>
      </c>
      <c r="G65" s="91">
        <f>SUM(G66:G67)</f>
        <v>20</v>
      </c>
      <c r="H65" s="91">
        <f>SUM(H66:H67)</f>
        <v>10</v>
      </c>
      <c r="I65" s="98"/>
    </row>
    <row r="66" spans="1:9" ht="18.75" customHeight="1">
      <c r="A66" s="31"/>
      <c r="B66" s="16"/>
      <c r="C66" s="90"/>
      <c r="D66" s="20" t="s">
        <v>51</v>
      </c>
      <c r="E66" s="23">
        <v>10</v>
      </c>
      <c r="F66" s="23">
        <v>10</v>
      </c>
      <c r="G66" s="23">
        <v>10</v>
      </c>
      <c r="H66" s="23">
        <v>10</v>
      </c>
      <c r="I66" s="96"/>
    </row>
    <row r="67" spans="1:9" ht="18.75" customHeight="1">
      <c r="A67" s="31"/>
      <c r="B67" s="16"/>
      <c r="C67" s="90"/>
      <c r="D67" s="20" t="s">
        <v>63</v>
      </c>
      <c r="E67" s="23">
        <v>10</v>
      </c>
      <c r="F67" s="23">
        <v>0</v>
      </c>
      <c r="G67" s="23">
        <v>10</v>
      </c>
      <c r="H67" s="23">
        <v>0</v>
      </c>
      <c r="I67" s="96"/>
    </row>
    <row r="68" spans="1:9" ht="18.75" customHeight="1">
      <c r="A68" s="31"/>
      <c r="B68" s="16"/>
      <c r="C68" s="90" t="s">
        <v>41</v>
      </c>
      <c r="D68" s="20"/>
      <c r="E68" s="91">
        <f>SUM(E69:E70)</f>
        <v>20</v>
      </c>
      <c r="F68" s="91">
        <f>SUM(F69:F70)</f>
        <v>20</v>
      </c>
      <c r="G68" s="91">
        <f>SUM(G69:G70)</f>
        <v>20</v>
      </c>
      <c r="H68" s="91">
        <f>SUM(H69:H70)</f>
        <v>20</v>
      </c>
      <c r="I68" s="96"/>
    </row>
    <row r="69" spans="1:9" ht="18.75" customHeight="1">
      <c r="A69" s="31"/>
      <c r="B69" s="16"/>
      <c r="C69" s="90"/>
      <c r="D69" s="20" t="s">
        <v>360</v>
      </c>
      <c r="E69" s="23">
        <v>10</v>
      </c>
      <c r="F69" s="23">
        <v>10</v>
      </c>
      <c r="G69" s="23">
        <v>10</v>
      </c>
      <c r="H69" s="23">
        <v>10</v>
      </c>
      <c r="I69" s="96"/>
    </row>
    <row r="70" spans="1:9" ht="18.75" customHeight="1">
      <c r="A70" s="31"/>
      <c r="B70" s="16"/>
      <c r="C70" s="90"/>
      <c r="D70" s="20" t="s">
        <v>40</v>
      </c>
      <c r="E70" s="23">
        <v>10</v>
      </c>
      <c r="F70" s="23">
        <v>10</v>
      </c>
      <c r="G70" s="23">
        <v>10</v>
      </c>
      <c r="H70" s="23">
        <v>10</v>
      </c>
      <c r="I70" s="96"/>
    </row>
    <row r="71" spans="1:9" ht="18.75" customHeight="1">
      <c r="A71" s="31"/>
      <c r="B71" s="16"/>
      <c r="C71" s="90"/>
      <c r="D71" s="20"/>
      <c r="E71" s="23"/>
      <c r="F71" s="23"/>
      <c r="G71" s="23"/>
      <c r="H71" s="23"/>
      <c r="I71" s="96"/>
    </row>
    <row r="72" spans="1:9" ht="18.75" customHeight="1">
      <c r="A72" s="31"/>
      <c r="B72" s="16"/>
      <c r="C72" s="90"/>
      <c r="D72" s="20"/>
      <c r="E72" s="23"/>
      <c r="F72" s="23"/>
      <c r="G72" s="23"/>
      <c r="H72" s="23"/>
      <c r="I72" s="96"/>
    </row>
    <row r="73" spans="1:9" ht="18.75" customHeight="1">
      <c r="A73" s="39"/>
      <c r="B73" s="92"/>
      <c r="C73" s="141"/>
      <c r="D73" s="34"/>
      <c r="E73" s="93"/>
      <c r="F73" s="93"/>
      <c r="G73" s="93"/>
      <c r="H73" s="93"/>
      <c r="I73" s="96"/>
    </row>
    <row r="74" spans="1:9" ht="18.75" customHeight="1">
      <c r="A74" s="19" t="s">
        <v>91</v>
      </c>
      <c r="B74" s="16"/>
      <c r="C74" s="90"/>
      <c r="D74" s="20"/>
      <c r="E74" s="94">
        <f>E75+E104+E110</f>
        <v>935</v>
      </c>
      <c r="F74" s="94">
        <f>F75+F104+F110</f>
        <v>961</v>
      </c>
      <c r="G74" s="94">
        <f>G75+G104+G110</f>
        <v>935</v>
      </c>
      <c r="H74" s="94">
        <f>H75+H104+H110</f>
        <v>961</v>
      </c>
      <c r="I74" s="103"/>
    </row>
    <row r="75" spans="1:9" ht="18.75" customHeight="1">
      <c r="A75" s="31"/>
      <c r="B75" s="90" t="s">
        <v>24</v>
      </c>
      <c r="C75" s="90"/>
      <c r="D75" s="20"/>
      <c r="E75" s="94">
        <f>E76</f>
        <v>885</v>
      </c>
      <c r="F75" s="94">
        <f>F76</f>
        <v>901</v>
      </c>
      <c r="G75" s="94">
        <f>G76</f>
        <v>885</v>
      </c>
      <c r="H75" s="94">
        <f>H76</f>
        <v>901</v>
      </c>
      <c r="I75" s="103"/>
    </row>
    <row r="76" spans="1:9" ht="18.75" customHeight="1">
      <c r="A76" s="31"/>
      <c r="B76" s="16"/>
      <c r="C76" s="90" t="s">
        <v>25</v>
      </c>
      <c r="D76" s="20"/>
      <c r="E76" s="95">
        <f>SUM(E77:E102)</f>
        <v>885</v>
      </c>
      <c r="F76" s="95">
        <f>SUM(F77:F102)</f>
        <v>901</v>
      </c>
      <c r="G76" s="95">
        <f>SUM(G77:G102)</f>
        <v>885</v>
      </c>
      <c r="H76" s="95">
        <f>SUM(H77:H102)</f>
        <v>901</v>
      </c>
      <c r="I76" s="101"/>
    </row>
    <row r="77" spans="1:9" ht="18.75" customHeight="1">
      <c r="A77" s="31"/>
      <c r="B77" s="16"/>
      <c r="C77" s="90"/>
      <c r="D77" s="20" t="s">
        <v>92</v>
      </c>
      <c r="E77" s="23">
        <v>50</v>
      </c>
      <c r="F77" s="23">
        <v>66</v>
      </c>
      <c r="G77" s="23">
        <v>50</v>
      </c>
      <c r="H77" s="23">
        <v>66</v>
      </c>
      <c r="I77" s="96"/>
    </row>
    <row r="78" spans="1:9" ht="18.75" customHeight="1">
      <c r="A78" s="31"/>
      <c r="B78" s="16"/>
      <c r="C78" s="90"/>
      <c r="D78" s="20" t="s">
        <v>93</v>
      </c>
      <c r="E78" s="23"/>
      <c r="F78" s="23"/>
      <c r="G78" s="23"/>
      <c r="H78" s="23"/>
      <c r="I78" s="96"/>
    </row>
    <row r="79" spans="1:9" ht="18.75" customHeight="1">
      <c r="A79" s="31"/>
      <c r="B79" s="16"/>
      <c r="C79" s="90"/>
      <c r="D79" s="20" t="s">
        <v>263</v>
      </c>
      <c r="E79" s="23">
        <v>30</v>
      </c>
      <c r="F79" s="23">
        <v>30</v>
      </c>
      <c r="G79" s="23">
        <v>30</v>
      </c>
      <c r="H79" s="23">
        <v>30</v>
      </c>
      <c r="I79" s="96"/>
    </row>
    <row r="80" spans="1:9" ht="18.75" customHeight="1">
      <c r="A80" s="31"/>
      <c r="B80" s="16"/>
      <c r="C80" s="90"/>
      <c r="D80" s="20" t="s">
        <v>264</v>
      </c>
      <c r="E80" s="23">
        <v>30</v>
      </c>
      <c r="F80" s="23">
        <v>30</v>
      </c>
      <c r="G80" s="23">
        <v>30</v>
      </c>
      <c r="H80" s="23">
        <v>30</v>
      </c>
      <c r="I80" s="96"/>
    </row>
    <row r="81" spans="1:9" ht="18.75" customHeight="1">
      <c r="A81" s="31"/>
      <c r="B81" s="16"/>
      <c r="C81" s="90"/>
      <c r="D81" s="20" t="s">
        <v>94</v>
      </c>
      <c r="E81" s="23">
        <v>40</v>
      </c>
      <c r="F81" s="23">
        <v>40</v>
      </c>
      <c r="G81" s="23">
        <v>40</v>
      </c>
      <c r="H81" s="23">
        <v>40</v>
      </c>
      <c r="I81" s="96"/>
    </row>
    <row r="82" spans="1:9" ht="18.75" customHeight="1">
      <c r="A82" s="31"/>
      <c r="B82" s="16"/>
      <c r="C82" s="90"/>
      <c r="D82" s="20" t="s">
        <v>95</v>
      </c>
      <c r="E82" s="23">
        <v>40</v>
      </c>
      <c r="F82" s="23">
        <v>40</v>
      </c>
      <c r="G82" s="23">
        <v>40</v>
      </c>
      <c r="H82" s="23">
        <v>40</v>
      </c>
      <c r="I82" s="96"/>
    </row>
    <row r="83" spans="1:9" ht="18.75" customHeight="1">
      <c r="A83" s="31"/>
      <c r="B83" s="16"/>
      <c r="C83" s="90"/>
      <c r="D83" s="20" t="s">
        <v>96</v>
      </c>
      <c r="E83" s="23">
        <v>60</v>
      </c>
      <c r="F83" s="23">
        <v>60</v>
      </c>
      <c r="G83" s="23">
        <v>60</v>
      </c>
      <c r="H83" s="23">
        <v>60</v>
      </c>
      <c r="I83" s="96"/>
    </row>
    <row r="84" spans="1:9" ht="18.75" customHeight="1">
      <c r="A84" s="31"/>
      <c r="B84" s="16"/>
      <c r="C84" s="90"/>
      <c r="D84" s="20" t="s">
        <v>97</v>
      </c>
      <c r="E84" s="23">
        <v>35</v>
      </c>
      <c r="F84" s="23">
        <v>35</v>
      </c>
      <c r="G84" s="23">
        <v>35</v>
      </c>
      <c r="H84" s="23">
        <v>35</v>
      </c>
      <c r="I84" s="96"/>
    </row>
    <row r="85" spans="1:9" ht="18.75" customHeight="1">
      <c r="A85" s="31"/>
      <c r="B85" s="16"/>
      <c r="C85" s="90"/>
      <c r="D85" s="20" t="s">
        <v>98</v>
      </c>
      <c r="E85" s="23"/>
      <c r="F85" s="23"/>
      <c r="G85" s="23"/>
      <c r="H85" s="23"/>
      <c r="I85" s="96"/>
    </row>
    <row r="86" spans="1:9" ht="18.75" customHeight="1">
      <c r="A86" s="31"/>
      <c r="B86" s="16"/>
      <c r="C86" s="90"/>
      <c r="D86" s="20" t="s">
        <v>265</v>
      </c>
      <c r="E86" s="23">
        <v>20</v>
      </c>
      <c r="F86" s="23">
        <v>20</v>
      </c>
      <c r="G86" s="23">
        <v>20</v>
      </c>
      <c r="H86" s="23">
        <v>20</v>
      </c>
      <c r="I86" s="96"/>
    </row>
    <row r="87" spans="1:9" ht="18.75" customHeight="1">
      <c r="A87" s="31"/>
      <c r="B87" s="16"/>
      <c r="C87" s="90"/>
      <c r="D87" s="20" t="s">
        <v>266</v>
      </c>
      <c r="E87" s="23">
        <v>20</v>
      </c>
      <c r="F87" s="23">
        <v>20</v>
      </c>
      <c r="G87" s="23">
        <v>20</v>
      </c>
      <c r="H87" s="23">
        <v>20</v>
      </c>
      <c r="I87" s="96"/>
    </row>
    <row r="88" spans="1:9" ht="18.75" customHeight="1">
      <c r="A88" s="31"/>
      <c r="B88" s="16"/>
      <c r="C88" s="90"/>
      <c r="D88" s="20" t="s">
        <v>99</v>
      </c>
      <c r="E88" s="23">
        <v>50</v>
      </c>
      <c r="F88" s="23">
        <v>50</v>
      </c>
      <c r="G88" s="23">
        <v>50</v>
      </c>
      <c r="H88" s="23">
        <v>50</v>
      </c>
      <c r="I88" s="96"/>
    </row>
    <row r="89" spans="1:9" ht="18.75" customHeight="1">
      <c r="A89" s="31"/>
      <c r="B89" s="16"/>
      <c r="C89" s="90"/>
      <c r="D89" s="20" t="s">
        <v>100</v>
      </c>
      <c r="E89" s="23">
        <v>50</v>
      </c>
      <c r="F89" s="23">
        <v>50</v>
      </c>
      <c r="G89" s="23">
        <v>50</v>
      </c>
      <c r="H89" s="23">
        <v>50</v>
      </c>
      <c r="I89" s="96"/>
    </row>
    <row r="90" spans="1:9" ht="18.75" customHeight="1">
      <c r="A90" s="31"/>
      <c r="B90" s="16"/>
      <c r="C90" s="90"/>
      <c r="D90" s="20" t="s">
        <v>101</v>
      </c>
      <c r="E90" s="23">
        <v>50</v>
      </c>
      <c r="F90" s="23">
        <v>50</v>
      </c>
      <c r="G90" s="23">
        <v>50</v>
      </c>
      <c r="H90" s="23">
        <v>50</v>
      </c>
      <c r="I90" s="96"/>
    </row>
    <row r="91" spans="1:9" ht="18.75" customHeight="1">
      <c r="A91" s="31"/>
      <c r="B91" s="16"/>
      <c r="C91" s="90"/>
      <c r="D91" s="20" t="s">
        <v>103</v>
      </c>
      <c r="E91" s="23">
        <v>50</v>
      </c>
      <c r="F91" s="23">
        <v>50</v>
      </c>
      <c r="G91" s="23">
        <v>50</v>
      </c>
      <c r="H91" s="23">
        <v>50</v>
      </c>
      <c r="I91" s="96"/>
    </row>
    <row r="92" spans="1:9" ht="18.75" customHeight="1">
      <c r="A92" s="31"/>
      <c r="B92" s="16"/>
      <c r="C92" s="90"/>
      <c r="D92" s="20" t="s">
        <v>267</v>
      </c>
      <c r="E92" s="23"/>
      <c r="F92" s="23"/>
      <c r="G92" s="23"/>
      <c r="H92" s="23"/>
      <c r="I92" s="96"/>
    </row>
    <row r="93" spans="1:9" ht="18.75" customHeight="1">
      <c r="A93" s="31"/>
      <c r="B93" s="16"/>
      <c r="C93" s="90"/>
      <c r="D93" s="20" t="s">
        <v>268</v>
      </c>
      <c r="E93" s="23">
        <v>40</v>
      </c>
      <c r="F93" s="23">
        <v>40</v>
      </c>
      <c r="G93" s="23">
        <v>40</v>
      </c>
      <c r="H93" s="23">
        <v>40</v>
      </c>
      <c r="I93" s="96"/>
    </row>
    <row r="94" spans="1:9" ht="18.75" customHeight="1">
      <c r="A94" s="31"/>
      <c r="B94" s="16"/>
      <c r="C94" s="90"/>
      <c r="D94" s="20" t="s">
        <v>269</v>
      </c>
      <c r="E94" s="23">
        <v>40</v>
      </c>
      <c r="F94" s="23">
        <v>40</v>
      </c>
      <c r="G94" s="23">
        <v>40</v>
      </c>
      <c r="H94" s="23">
        <v>40</v>
      </c>
      <c r="I94" s="96"/>
    </row>
    <row r="95" spans="1:9" ht="18.75" customHeight="1">
      <c r="A95" s="31"/>
      <c r="B95" s="16"/>
      <c r="C95" s="90"/>
      <c r="D95" s="20" t="s">
        <v>102</v>
      </c>
      <c r="E95" s="23">
        <v>40</v>
      </c>
      <c r="F95" s="23">
        <v>40</v>
      </c>
      <c r="G95" s="23">
        <v>40</v>
      </c>
      <c r="H95" s="23">
        <v>40</v>
      </c>
      <c r="I95" s="96"/>
    </row>
    <row r="96" spans="1:9" ht="18.75" customHeight="1">
      <c r="A96" s="31"/>
      <c r="B96" s="16"/>
      <c r="C96" s="90"/>
      <c r="D96" s="20" t="s">
        <v>270</v>
      </c>
      <c r="E96" s="23">
        <v>50</v>
      </c>
      <c r="F96" s="23">
        <v>50</v>
      </c>
      <c r="G96" s="23">
        <v>50</v>
      </c>
      <c r="H96" s="23">
        <v>50</v>
      </c>
      <c r="I96" s="96"/>
    </row>
    <row r="97" spans="1:9" ht="18.75" customHeight="1">
      <c r="A97" s="31"/>
      <c r="B97" s="16"/>
      <c r="C97" s="90"/>
      <c r="D97" s="20" t="s">
        <v>222</v>
      </c>
      <c r="E97" s="23">
        <v>40</v>
      </c>
      <c r="F97" s="23">
        <v>40</v>
      </c>
      <c r="G97" s="23">
        <v>40</v>
      </c>
      <c r="H97" s="23">
        <v>40</v>
      </c>
      <c r="I97" s="96"/>
    </row>
    <row r="98" spans="1:9" ht="18.75" customHeight="1">
      <c r="A98" s="31"/>
      <c r="B98" s="16"/>
      <c r="C98" s="90"/>
      <c r="D98" s="20" t="s">
        <v>271</v>
      </c>
      <c r="E98" s="23">
        <v>50</v>
      </c>
      <c r="F98" s="23">
        <v>50</v>
      </c>
      <c r="G98" s="23">
        <v>50</v>
      </c>
      <c r="H98" s="23">
        <v>50</v>
      </c>
      <c r="I98" s="96"/>
    </row>
    <row r="99" spans="1:9" ht="18.75" customHeight="1">
      <c r="A99" s="31"/>
      <c r="B99" s="16"/>
      <c r="C99" s="16"/>
      <c r="D99" s="20" t="s">
        <v>33</v>
      </c>
      <c r="E99" s="23">
        <v>50</v>
      </c>
      <c r="F99" s="23">
        <v>50</v>
      </c>
      <c r="G99" s="23">
        <v>50</v>
      </c>
      <c r="H99" s="23">
        <v>50</v>
      </c>
      <c r="I99" s="96"/>
    </row>
    <row r="100" spans="1:9" ht="18.75" customHeight="1">
      <c r="A100" s="31"/>
      <c r="B100" s="16"/>
      <c r="C100" s="16"/>
      <c r="D100" s="16" t="s">
        <v>272</v>
      </c>
      <c r="E100" s="23"/>
      <c r="F100" s="23"/>
      <c r="G100" s="23"/>
      <c r="H100" s="23"/>
      <c r="I100" s="96"/>
    </row>
    <row r="101" spans="1:9" ht="18.75" customHeight="1">
      <c r="A101" s="31"/>
      <c r="B101" s="16"/>
      <c r="C101" s="16"/>
      <c r="D101" s="17" t="s">
        <v>273</v>
      </c>
      <c r="E101" s="23">
        <v>25</v>
      </c>
      <c r="F101" s="23">
        <v>25</v>
      </c>
      <c r="G101" s="23">
        <v>25</v>
      </c>
      <c r="H101" s="23">
        <v>25</v>
      </c>
      <c r="I101" s="96"/>
    </row>
    <row r="102" spans="1:9" ht="18.75" customHeight="1">
      <c r="A102" s="31"/>
      <c r="B102" s="16"/>
      <c r="C102" s="16"/>
      <c r="D102" s="17" t="s">
        <v>274</v>
      </c>
      <c r="E102" s="23">
        <v>25</v>
      </c>
      <c r="F102" s="23">
        <v>25</v>
      </c>
      <c r="G102" s="23">
        <v>25</v>
      </c>
      <c r="H102" s="23">
        <v>25</v>
      </c>
      <c r="I102" s="96"/>
    </row>
    <row r="103" spans="1:9" ht="18.75" customHeight="1">
      <c r="A103" s="31"/>
      <c r="B103" s="16"/>
      <c r="C103" s="90"/>
      <c r="D103" s="20"/>
      <c r="E103" s="23"/>
      <c r="F103" s="23"/>
      <c r="G103" s="23"/>
      <c r="H103" s="23"/>
      <c r="I103" s="96"/>
    </row>
    <row r="104" spans="1:9" ht="18.75" customHeight="1">
      <c r="A104" s="31"/>
      <c r="B104" s="90" t="s">
        <v>45</v>
      </c>
      <c r="C104" s="90"/>
      <c r="D104" s="20"/>
      <c r="E104" s="91">
        <f>E105+E108</f>
        <v>45</v>
      </c>
      <c r="F104" s="91">
        <f>F105+F108</f>
        <v>45</v>
      </c>
      <c r="G104" s="91">
        <f>G105+G108</f>
        <v>45</v>
      </c>
      <c r="H104" s="91">
        <f>H105+H108</f>
        <v>45</v>
      </c>
      <c r="I104" s="98"/>
    </row>
    <row r="105" spans="1:9" ht="18.75" customHeight="1">
      <c r="A105" s="31"/>
      <c r="B105" s="16"/>
      <c r="C105" s="90" t="s">
        <v>25</v>
      </c>
      <c r="D105" s="20"/>
      <c r="E105" s="91">
        <f>SUM(E106:E107)</f>
        <v>20</v>
      </c>
      <c r="F105" s="91">
        <f>SUM(F106:F107)</f>
        <v>20</v>
      </c>
      <c r="G105" s="91">
        <f>SUM(G106:G107)</f>
        <v>20</v>
      </c>
      <c r="H105" s="91">
        <f>SUM(H106:H107)</f>
        <v>20</v>
      </c>
      <c r="I105" s="98"/>
    </row>
    <row r="106" spans="1:9" ht="18.75" customHeight="1">
      <c r="A106" s="31"/>
      <c r="B106" s="16"/>
      <c r="C106" s="90"/>
      <c r="D106" s="20" t="s">
        <v>104</v>
      </c>
      <c r="E106" s="23">
        <v>10</v>
      </c>
      <c r="F106" s="23">
        <v>10</v>
      </c>
      <c r="G106" s="23">
        <v>10</v>
      </c>
      <c r="H106" s="23">
        <v>10</v>
      </c>
      <c r="I106" s="96"/>
    </row>
    <row r="107" spans="1:9" ht="18.75" customHeight="1">
      <c r="A107" s="31"/>
      <c r="B107" s="16"/>
      <c r="C107" s="90"/>
      <c r="D107" s="20" t="s">
        <v>32</v>
      </c>
      <c r="E107" s="23">
        <v>10</v>
      </c>
      <c r="F107" s="23">
        <v>10</v>
      </c>
      <c r="G107" s="23">
        <v>10</v>
      </c>
      <c r="H107" s="23">
        <v>10</v>
      </c>
      <c r="I107" s="96"/>
    </row>
    <row r="108" spans="1:9" ht="18.75" customHeight="1">
      <c r="A108" s="31"/>
      <c r="B108" s="16"/>
      <c r="C108" s="90" t="s">
        <v>41</v>
      </c>
      <c r="D108" s="20"/>
      <c r="E108" s="91">
        <f>SUM(E109:E109)</f>
        <v>25</v>
      </c>
      <c r="F108" s="91">
        <f>SUM(F109:F109)</f>
        <v>25</v>
      </c>
      <c r="G108" s="91">
        <f>SUM(G109:G109)</f>
        <v>25</v>
      </c>
      <c r="H108" s="91">
        <f>SUM(H109:H109)</f>
        <v>25</v>
      </c>
      <c r="I108" s="98"/>
    </row>
    <row r="109" spans="1:9" ht="18.75" customHeight="1">
      <c r="A109" s="39"/>
      <c r="B109" s="92"/>
      <c r="C109" s="141"/>
      <c r="D109" s="34" t="s">
        <v>275</v>
      </c>
      <c r="E109" s="93">
        <v>25</v>
      </c>
      <c r="F109" s="93">
        <v>25</v>
      </c>
      <c r="G109" s="93">
        <v>25</v>
      </c>
      <c r="H109" s="93">
        <v>25</v>
      </c>
      <c r="I109" s="96"/>
    </row>
    <row r="110" spans="1:9" ht="18.75" customHeight="1">
      <c r="A110" s="31"/>
      <c r="B110" s="90" t="s">
        <v>65</v>
      </c>
      <c r="C110" s="90"/>
      <c r="D110" s="20"/>
      <c r="E110" s="91">
        <f>E111</f>
        <v>5</v>
      </c>
      <c r="F110" s="91">
        <f>F111</f>
        <v>15</v>
      </c>
      <c r="G110" s="91">
        <f>G111</f>
        <v>5</v>
      </c>
      <c r="H110" s="91">
        <f>H111</f>
        <v>15</v>
      </c>
      <c r="I110" s="98"/>
    </row>
    <row r="111" spans="1:9" ht="18.75" customHeight="1">
      <c r="A111" s="31"/>
      <c r="B111" s="16"/>
      <c r="C111" s="90" t="s">
        <v>25</v>
      </c>
      <c r="D111" s="20"/>
      <c r="E111" s="91">
        <f>SUM(E112)</f>
        <v>5</v>
      </c>
      <c r="F111" s="91">
        <f>SUM(F112)</f>
        <v>15</v>
      </c>
      <c r="G111" s="91">
        <f>SUM(G112)</f>
        <v>5</v>
      </c>
      <c r="H111" s="91">
        <f>SUM(H112)</f>
        <v>15</v>
      </c>
      <c r="I111" s="98"/>
    </row>
    <row r="112" spans="1:9" ht="18.75" customHeight="1">
      <c r="A112" s="31"/>
      <c r="B112" s="16"/>
      <c r="C112" s="16"/>
      <c r="D112" s="20" t="s">
        <v>32</v>
      </c>
      <c r="E112" s="23">
        <v>5</v>
      </c>
      <c r="F112" s="23">
        <v>15</v>
      </c>
      <c r="G112" s="23">
        <v>5</v>
      </c>
      <c r="H112" s="23">
        <v>15</v>
      </c>
      <c r="I112" s="96"/>
    </row>
    <row r="113" spans="1:9" ht="18.75" customHeight="1">
      <c r="A113" s="31"/>
      <c r="B113" s="16"/>
      <c r="C113" s="16"/>
      <c r="D113" s="20"/>
      <c r="E113" s="23"/>
      <c r="F113" s="23"/>
      <c r="G113" s="23"/>
      <c r="H113" s="23"/>
      <c r="I113" s="96"/>
    </row>
    <row r="114" spans="1:9" ht="18.75" customHeight="1">
      <c r="A114" s="19" t="s">
        <v>117</v>
      </c>
      <c r="B114" s="16"/>
      <c r="C114" s="16"/>
      <c r="D114" s="20"/>
      <c r="E114" s="95">
        <f>E115+E133+E150</f>
        <v>949</v>
      </c>
      <c r="F114" s="95">
        <f>F115+F133+F150</f>
        <v>679</v>
      </c>
      <c r="G114" s="95">
        <f>G115+G133+G150</f>
        <v>1007</v>
      </c>
      <c r="H114" s="95">
        <f>H115+H133+H150</f>
        <v>749</v>
      </c>
      <c r="I114" s="101"/>
    </row>
    <row r="115" spans="1:9" ht="18.75" customHeight="1">
      <c r="A115" s="31"/>
      <c r="B115" s="90" t="s">
        <v>24</v>
      </c>
      <c r="C115" s="16"/>
      <c r="D115" s="20"/>
      <c r="E115" s="91">
        <f>E116+E129</f>
        <v>815</v>
      </c>
      <c r="F115" s="91">
        <f>F116+F129</f>
        <v>575</v>
      </c>
      <c r="G115" s="91">
        <f>G116+G129</f>
        <v>865</v>
      </c>
      <c r="H115" s="91">
        <f>H116+H129</f>
        <v>635</v>
      </c>
      <c r="I115" s="98"/>
    </row>
    <row r="116" spans="1:9" ht="18.75" customHeight="1">
      <c r="A116" s="31"/>
      <c r="B116" s="16"/>
      <c r="C116" s="90" t="s">
        <v>25</v>
      </c>
      <c r="D116" s="20"/>
      <c r="E116" s="91">
        <f>SUM(E117:E128)</f>
        <v>765</v>
      </c>
      <c r="F116" s="91">
        <f>SUM(F117:F128)</f>
        <v>575</v>
      </c>
      <c r="G116" s="91">
        <f>SUM(G117:G128)</f>
        <v>765</v>
      </c>
      <c r="H116" s="91">
        <f>SUM(H117:H128)</f>
        <v>635</v>
      </c>
      <c r="I116" s="98"/>
    </row>
    <row r="117" spans="1:9" ht="18.75" customHeight="1">
      <c r="A117" s="31"/>
      <c r="B117" s="16"/>
      <c r="C117" s="16"/>
      <c r="D117" s="20" t="s">
        <v>118</v>
      </c>
      <c r="E117" s="23">
        <v>55</v>
      </c>
      <c r="F117" s="23">
        <v>55</v>
      </c>
      <c r="G117" s="23">
        <v>55</v>
      </c>
      <c r="H117" s="23">
        <v>55</v>
      </c>
      <c r="I117" s="96"/>
    </row>
    <row r="118" spans="1:9" ht="18.75" customHeight="1">
      <c r="A118" s="31"/>
      <c r="B118" s="16"/>
      <c r="C118" s="16"/>
      <c r="D118" s="20" t="s">
        <v>119</v>
      </c>
      <c r="E118" s="23">
        <v>90</v>
      </c>
      <c r="F118" s="23">
        <v>60</v>
      </c>
      <c r="G118" s="23">
        <v>90</v>
      </c>
      <c r="H118" s="23">
        <v>60</v>
      </c>
      <c r="I118" s="96"/>
    </row>
    <row r="119" spans="1:11" ht="18.75" customHeight="1">
      <c r="A119" s="31"/>
      <c r="B119" s="16"/>
      <c r="C119" s="16"/>
      <c r="D119" s="20" t="s">
        <v>120</v>
      </c>
      <c r="E119" s="23">
        <v>90</v>
      </c>
      <c r="F119" s="23">
        <v>60</v>
      </c>
      <c r="G119" s="23">
        <v>90</v>
      </c>
      <c r="H119" s="23">
        <v>60</v>
      </c>
      <c r="I119" s="96"/>
      <c r="J119" s="16"/>
      <c r="K119" s="16"/>
    </row>
    <row r="120" spans="1:9" ht="18.75" customHeight="1">
      <c r="A120" s="31"/>
      <c r="B120" s="16"/>
      <c r="C120" s="16"/>
      <c r="D120" s="20" t="s">
        <v>334</v>
      </c>
      <c r="E120" s="23">
        <v>60</v>
      </c>
      <c r="F120" s="23"/>
      <c r="G120" s="23">
        <v>60</v>
      </c>
      <c r="H120" s="23">
        <v>60</v>
      </c>
      <c r="I120" s="96"/>
    </row>
    <row r="121" spans="1:9" ht="18.75" customHeight="1">
      <c r="A121" s="31"/>
      <c r="B121" s="16"/>
      <c r="C121" s="16"/>
      <c r="D121" s="20" t="s">
        <v>335</v>
      </c>
      <c r="E121" s="23">
        <v>100</v>
      </c>
      <c r="F121" s="23">
        <v>60</v>
      </c>
      <c r="G121" s="23">
        <v>100</v>
      </c>
      <c r="H121" s="23">
        <v>60</v>
      </c>
      <c r="I121" s="96"/>
    </row>
    <row r="122" spans="1:9" ht="18.75" customHeight="1">
      <c r="A122" s="31"/>
      <c r="B122" s="16"/>
      <c r="C122" s="16"/>
      <c r="D122" s="20" t="s">
        <v>121</v>
      </c>
      <c r="E122" s="23">
        <v>50</v>
      </c>
      <c r="F122" s="23">
        <v>60</v>
      </c>
      <c r="G122" s="23">
        <v>50</v>
      </c>
      <c r="H122" s="23">
        <v>60</v>
      </c>
      <c r="I122" s="96"/>
    </row>
    <row r="123" spans="1:9" ht="18.75" customHeight="1">
      <c r="A123" s="31"/>
      <c r="B123" s="16"/>
      <c r="C123" s="16"/>
      <c r="D123" s="20" t="s">
        <v>122</v>
      </c>
      <c r="E123" s="23">
        <v>50</v>
      </c>
      <c r="F123" s="23">
        <v>50</v>
      </c>
      <c r="G123" s="23">
        <v>50</v>
      </c>
      <c r="H123" s="23">
        <v>50</v>
      </c>
      <c r="I123" s="96"/>
    </row>
    <row r="124" spans="1:9" ht="18.75" customHeight="1">
      <c r="A124" s="31"/>
      <c r="B124" s="16"/>
      <c r="C124" s="16"/>
      <c r="D124" s="20" t="s">
        <v>123</v>
      </c>
      <c r="E124" s="23">
        <v>60</v>
      </c>
      <c r="F124" s="23">
        <v>40</v>
      </c>
      <c r="G124" s="23">
        <v>60</v>
      </c>
      <c r="H124" s="23">
        <v>40</v>
      </c>
      <c r="I124" s="96"/>
    </row>
    <row r="125" spans="1:9" ht="18.75" customHeight="1">
      <c r="A125" s="31"/>
      <c r="B125" s="16"/>
      <c r="C125" s="16"/>
      <c r="D125" s="20" t="s">
        <v>124</v>
      </c>
      <c r="E125" s="23">
        <v>50</v>
      </c>
      <c r="F125" s="23">
        <v>50</v>
      </c>
      <c r="G125" s="23">
        <v>50</v>
      </c>
      <c r="H125" s="23">
        <v>50</v>
      </c>
      <c r="I125" s="96"/>
    </row>
    <row r="126" spans="1:9" ht="18.75" customHeight="1">
      <c r="A126" s="31"/>
      <c r="B126" s="16"/>
      <c r="C126" s="16"/>
      <c r="D126" s="20" t="s">
        <v>31</v>
      </c>
      <c r="E126" s="23">
        <v>50</v>
      </c>
      <c r="F126" s="23">
        <v>50</v>
      </c>
      <c r="G126" s="23">
        <v>50</v>
      </c>
      <c r="H126" s="23">
        <v>50</v>
      </c>
      <c r="I126" s="96"/>
    </row>
    <row r="127" spans="1:9" ht="18.75" customHeight="1">
      <c r="A127" s="31"/>
      <c r="B127" s="16"/>
      <c r="C127" s="16"/>
      <c r="D127" s="20" t="s">
        <v>125</v>
      </c>
      <c r="E127" s="23">
        <v>50</v>
      </c>
      <c r="F127" s="23">
        <v>50</v>
      </c>
      <c r="G127" s="23">
        <v>50</v>
      </c>
      <c r="H127" s="23">
        <v>50</v>
      </c>
      <c r="I127" s="96"/>
    </row>
    <row r="128" spans="1:9" ht="18.75" customHeight="1">
      <c r="A128" s="31"/>
      <c r="B128" s="16"/>
      <c r="C128" s="16"/>
      <c r="D128" s="20" t="s">
        <v>126</v>
      </c>
      <c r="E128" s="23">
        <v>60</v>
      </c>
      <c r="F128" s="23">
        <v>40</v>
      </c>
      <c r="G128" s="23">
        <v>60</v>
      </c>
      <c r="H128" s="23">
        <v>40</v>
      </c>
      <c r="I128" s="96"/>
    </row>
    <row r="129" spans="1:9" ht="18.75" customHeight="1">
      <c r="A129" s="31"/>
      <c r="B129" s="16"/>
      <c r="C129" s="90" t="s">
        <v>41</v>
      </c>
      <c r="D129" s="20"/>
      <c r="E129" s="91">
        <f>SUM(E130:E131)</f>
        <v>50</v>
      </c>
      <c r="F129" s="91"/>
      <c r="G129" s="91">
        <f>SUM(G130:G131)</f>
        <v>100</v>
      </c>
      <c r="H129" s="91">
        <f>SUM(H131:H131)</f>
        <v>0</v>
      </c>
      <c r="I129" s="98"/>
    </row>
    <row r="130" spans="1:9" ht="18.75" customHeight="1">
      <c r="A130" s="31"/>
      <c r="B130" s="16"/>
      <c r="C130" s="90"/>
      <c r="D130" s="20" t="s">
        <v>217</v>
      </c>
      <c r="E130" s="23">
        <v>50</v>
      </c>
      <c r="F130" s="23"/>
      <c r="G130" s="23">
        <v>50</v>
      </c>
      <c r="H130" s="91"/>
      <c r="I130" s="116"/>
    </row>
    <row r="131" spans="1:9" ht="18.75" customHeight="1">
      <c r="A131" s="31"/>
      <c r="B131" s="16"/>
      <c r="C131" s="90"/>
      <c r="D131" s="20" t="s">
        <v>127</v>
      </c>
      <c r="E131" s="23"/>
      <c r="F131" s="23"/>
      <c r="G131" s="23">
        <v>50</v>
      </c>
      <c r="H131" s="23"/>
      <c r="I131" s="96"/>
    </row>
    <row r="132" spans="1:9" ht="18.75" customHeight="1">
      <c r="A132" s="31"/>
      <c r="B132" s="16"/>
      <c r="C132" s="16"/>
      <c r="D132" s="20"/>
      <c r="E132" s="23"/>
      <c r="F132" s="23"/>
      <c r="G132" s="23"/>
      <c r="H132" s="23"/>
      <c r="I132" s="96"/>
    </row>
    <row r="133" spans="1:9" ht="18.75" customHeight="1">
      <c r="A133" s="31"/>
      <c r="B133" s="90" t="s">
        <v>45</v>
      </c>
      <c r="C133" s="16"/>
      <c r="D133" s="20"/>
      <c r="E133" s="91">
        <f>E134+E146</f>
        <v>115</v>
      </c>
      <c r="F133" s="91">
        <f>F134+F146</f>
        <v>95</v>
      </c>
      <c r="G133" s="91">
        <f>G134+G146</f>
        <v>115</v>
      </c>
      <c r="H133" s="91">
        <f>H134+H146</f>
        <v>95</v>
      </c>
      <c r="I133" s="98"/>
    </row>
    <row r="134" spans="1:9" ht="18.75" customHeight="1">
      <c r="A134" s="31"/>
      <c r="B134" s="16"/>
      <c r="C134" s="90" t="s">
        <v>25</v>
      </c>
      <c r="D134" s="20"/>
      <c r="E134" s="91">
        <f>SUM(E135:E143)</f>
        <v>95</v>
      </c>
      <c r="F134" s="91">
        <f>SUM(F135:F143)</f>
        <v>85</v>
      </c>
      <c r="G134" s="91">
        <f>SUM(G135:G143)</f>
        <v>95</v>
      </c>
      <c r="H134" s="91">
        <f>SUM(H135:H143)</f>
        <v>85</v>
      </c>
      <c r="I134" s="98"/>
    </row>
    <row r="135" spans="1:9" ht="18.75" customHeight="1">
      <c r="A135" s="31"/>
      <c r="B135" s="16"/>
      <c r="C135" s="16"/>
      <c r="D135" s="20" t="s">
        <v>128</v>
      </c>
      <c r="E135" s="23">
        <v>10</v>
      </c>
      <c r="F135" s="23">
        <v>10</v>
      </c>
      <c r="G135" s="23">
        <v>10</v>
      </c>
      <c r="H135" s="23">
        <v>10</v>
      </c>
      <c r="I135" s="96"/>
    </row>
    <row r="136" spans="1:9" ht="18.75" customHeight="1">
      <c r="A136" s="31"/>
      <c r="B136" s="16"/>
      <c r="C136" s="16"/>
      <c r="D136" s="20" t="s">
        <v>129</v>
      </c>
      <c r="E136" s="23">
        <v>10</v>
      </c>
      <c r="F136" s="23">
        <v>10</v>
      </c>
      <c r="G136" s="23">
        <v>10</v>
      </c>
      <c r="H136" s="23">
        <v>10</v>
      </c>
      <c r="I136" s="96"/>
    </row>
    <row r="137" spans="1:9" ht="18.75" customHeight="1">
      <c r="A137" s="31"/>
      <c r="B137" s="16"/>
      <c r="C137" s="16"/>
      <c r="D137" s="20" t="s">
        <v>130</v>
      </c>
      <c r="E137" s="23">
        <v>10</v>
      </c>
      <c r="F137" s="23">
        <v>10</v>
      </c>
      <c r="G137" s="23">
        <v>10</v>
      </c>
      <c r="H137" s="23">
        <v>10</v>
      </c>
      <c r="I137" s="96"/>
    </row>
    <row r="138" spans="1:9" ht="18.75" customHeight="1">
      <c r="A138" s="31"/>
      <c r="B138" s="16"/>
      <c r="C138" s="16"/>
      <c r="D138" s="20" t="s">
        <v>131</v>
      </c>
      <c r="E138" s="23">
        <v>10</v>
      </c>
      <c r="F138" s="23">
        <v>10</v>
      </c>
      <c r="G138" s="23">
        <v>10</v>
      </c>
      <c r="H138" s="23">
        <v>10</v>
      </c>
      <c r="I138" s="96"/>
    </row>
    <row r="139" spans="1:9" ht="18.75" customHeight="1">
      <c r="A139" s="31"/>
      <c r="B139" s="16"/>
      <c r="C139" s="16"/>
      <c r="D139" s="20" t="s">
        <v>132</v>
      </c>
      <c r="E139" s="23">
        <v>10</v>
      </c>
      <c r="F139" s="23">
        <v>10</v>
      </c>
      <c r="G139" s="23">
        <v>10</v>
      </c>
      <c r="H139" s="23">
        <v>10</v>
      </c>
      <c r="I139" s="96"/>
    </row>
    <row r="140" spans="1:9" ht="18.75" customHeight="1">
      <c r="A140" s="31"/>
      <c r="B140" s="16"/>
      <c r="C140" s="16"/>
      <c r="D140" s="20" t="s">
        <v>336</v>
      </c>
      <c r="E140" s="23">
        <v>10</v>
      </c>
      <c r="F140" s="23">
        <v>5</v>
      </c>
      <c r="G140" s="23">
        <v>10</v>
      </c>
      <c r="H140" s="23">
        <v>5</v>
      </c>
      <c r="I140" s="96"/>
    </row>
    <row r="141" spans="1:9" ht="18.75" customHeight="1">
      <c r="A141" s="31"/>
      <c r="B141" s="16"/>
      <c r="C141" s="16"/>
      <c r="D141" s="20" t="s">
        <v>127</v>
      </c>
      <c r="E141" s="23">
        <v>10</v>
      </c>
      <c r="F141" s="23">
        <v>10</v>
      </c>
      <c r="G141" s="23">
        <v>10</v>
      </c>
      <c r="H141" s="23">
        <v>10</v>
      </c>
      <c r="I141" s="96"/>
    </row>
    <row r="142" spans="1:9" ht="18.75" customHeight="1">
      <c r="A142" s="31"/>
      <c r="B142" s="16"/>
      <c r="C142" s="16"/>
      <c r="D142" s="20" t="s">
        <v>121</v>
      </c>
      <c r="E142" s="23">
        <v>10</v>
      </c>
      <c r="F142" s="23">
        <v>10</v>
      </c>
      <c r="G142" s="23">
        <v>10</v>
      </c>
      <c r="H142" s="23">
        <v>10</v>
      </c>
      <c r="I142" s="96"/>
    </row>
    <row r="143" spans="1:9" ht="18.75" customHeight="1">
      <c r="A143" s="31"/>
      <c r="B143" s="16"/>
      <c r="C143" s="16"/>
      <c r="D143" s="20" t="s">
        <v>123</v>
      </c>
      <c r="E143" s="23">
        <v>15</v>
      </c>
      <c r="F143" s="23">
        <v>10</v>
      </c>
      <c r="G143" s="23">
        <v>15</v>
      </c>
      <c r="H143" s="23">
        <v>10</v>
      </c>
      <c r="I143" s="96"/>
    </row>
    <row r="144" spans="1:9" ht="18.75" customHeight="1">
      <c r="A144" s="31"/>
      <c r="B144" s="16"/>
      <c r="C144" s="16"/>
      <c r="D144" s="20"/>
      <c r="E144" s="23"/>
      <c r="F144" s="23"/>
      <c r="G144" s="23"/>
      <c r="H144" s="23"/>
      <c r="I144" s="96"/>
    </row>
    <row r="145" spans="1:9" ht="18.75" customHeight="1">
      <c r="A145" s="39"/>
      <c r="B145" s="92"/>
      <c r="C145" s="92"/>
      <c r="D145" s="34"/>
      <c r="E145" s="93"/>
      <c r="F145" s="93"/>
      <c r="G145" s="93"/>
      <c r="H145" s="93"/>
      <c r="I145" s="96"/>
    </row>
    <row r="146" spans="1:9" ht="18.75" customHeight="1">
      <c r="A146" s="31"/>
      <c r="B146" s="16"/>
      <c r="C146" s="90" t="s">
        <v>41</v>
      </c>
      <c r="D146" s="20"/>
      <c r="E146" s="91">
        <f>SUM(E147:E148)</f>
        <v>20</v>
      </c>
      <c r="F146" s="91">
        <f>SUM(F147:F148)</f>
        <v>10</v>
      </c>
      <c r="G146" s="91">
        <f>SUM(G147:G148)</f>
        <v>20</v>
      </c>
      <c r="H146" s="91">
        <f>SUM(H147:H148)</f>
        <v>10</v>
      </c>
      <c r="I146" s="98"/>
    </row>
    <row r="147" spans="1:9" ht="18.75" customHeight="1">
      <c r="A147" s="31"/>
      <c r="B147" s="16"/>
      <c r="C147" s="90"/>
      <c r="D147" s="20" t="s">
        <v>133</v>
      </c>
      <c r="E147" s="23">
        <v>10</v>
      </c>
      <c r="F147" s="23"/>
      <c r="G147" s="23">
        <v>10</v>
      </c>
      <c r="H147" s="23"/>
      <c r="I147" s="96"/>
    </row>
    <row r="148" spans="1:9" ht="18.75" customHeight="1">
      <c r="A148" s="31"/>
      <c r="B148" s="16"/>
      <c r="C148" s="16"/>
      <c r="D148" s="20" t="s">
        <v>337</v>
      </c>
      <c r="E148" s="23">
        <v>10</v>
      </c>
      <c r="F148" s="23">
        <v>10</v>
      </c>
      <c r="G148" s="23">
        <v>10</v>
      </c>
      <c r="H148" s="23">
        <v>10</v>
      </c>
      <c r="I148" s="96"/>
    </row>
    <row r="149" spans="1:9" ht="18.75" customHeight="1">
      <c r="A149" s="31"/>
      <c r="B149" s="16"/>
      <c r="C149" s="16"/>
      <c r="D149" s="20"/>
      <c r="E149" s="23"/>
      <c r="F149" s="23"/>
      <c r="G149" s="23"/>
      <c r="H149" s="23"/>
      <c r="I149" s="96"/>
    </row>
    <row r="150" spans="1:9" ht="18.75" customHeight="1">
      <c r="A150" s="31"/>
      <c r="B150" s="90" t="s">
        <v>65</v>
      </c>
      <c r="C150" s="16"/>
      <c r="D150" s="20"/>
      <c r="E150" s="91">
        <f>E151+E154</f>
        <v>19</v>
      </c>
      <c r="F150" s="91">
        <f>F151+F154</f>
        <v>9</v>
      </c>
      <c r="G150" s="91">
        <f>G151+G154</f>
        <v>27</v>
      </c>
      <c r="H150" s="91">
        <f>H151+H154</f>
        <v>19</v>
      </c>
      <c r="I150" s="98"/>
    </row>
    <row r="151" spans="1:9" ht="18.75" customHeight="1">
      <c r="A151" s="31"/>
      <c r="B151" s="16"/>
      <c r="C151" s="90" t="s">
        <v>25</v>
      </c>
      <c r="D151" s="20"/>
      <c r="E151" s="91">
        <f>SUM(E152:E153)</f>
        <v>9</v>
      </c>
      <c r="F151" s="91">
        <f>SUM(F152:F153)</f>
        <v>9</v>
      </c>
      <c r="G151" s="91">
        <f>SUM(G152:G153)</f>
        <v>9</v>
      </c>
      <c r="H151" s="91">
        <f>SUM(H152:H153)</f>
        <v>9</v>
      </c>
      <c r="I151" s="98"/>
    </row>
    <row r="152" spans="1:9" ht="18.75" customHeight="1">
      <c r="A152" s="31"/>
      <c r="B152" s="16"/>
      <c r="C152" s="16"/>
      <c r="D152" s="20" t="s">
        <v>129</v>
      </c>
      <c r="E152" s="23">
        <v>4</v>
      </c>
      <c r="F152" s="23">
        <v>4</v>
      </c>
      <c r="G152" s="23">
        <v>4</v>
      </c>
      <c r="H152" s="23">
        <v>4</v>
      </c>
      <c r="I152" s="96"/>
    </row>
    <row r="153" spans="1:9" ht="18.75" customHeight="1">
      <c r="A153" s="31"/>
      <c r="B153" s="16"/>
      <c r="C153" s="16"/>
      <c r="D153" s="20" t="s">
        <v>128</v>
      </c>
      <c r="E153" s="23">
        <v>5</v>
      </c>
      <c r="F153" s="23">
        <v>5</v>
      </c>
      <c r="G153" s="23">
        <v>5</v>
      </c>
      <c r="H153" s="23">
        <v>5</v>
      </c>
      <c r="I153" s="96"/>
    </row>
    <row r="154" spans="1:9" ht="18.75" customHeight="1">
      <c r="A154" s="31"/>
      <c r="B154" s="16"/>
      <c r="C154" s="90" t="s">
        <v>41</v>
      </c>
      <c r="D154" s="20"/>
      <c r="E154" s="91">
        <f>SUM(E155:E158)</f>
        <v>10</v>
      </c>
      <c r="F154" s="91">
        <f>SUM(F155:F158)</f>
        <v>0</v>
      </c>
      <c r="G154" s="91">
        <f>SUM(G155:G158)</f>
        <v>18</v>
      </c>
      <c r="H154" s="91">
        <f>SUM(H155:H158)</f>
        <v>10</v>
      </c>
      <c r="I154" s="98"/>
    </row>
    <row r="155" spans="1:9" ht="18.75" customHeight="1">
      <c r="A155" s="31"/>
      <c r="B155" s="16"/>
      <c r="C155" s="90"/>
      <c r="D155" s="20" t="s">
        <v>336</v>
      </c>
      <c r="E155" s="23">
        <v>5</v>
      </c>
      <c r="F155" s="23"/>
      <c r="G155" s="23">
        <v>5</v>
      </c>
      <c r="H155" s="23">
        <v>5</v>
      </c>
      <c r="I155" s="96"/>
    </row>
    <row r="156" spans="1:9" ht="18.75" customHeight="1">
      <c r="A156" s="31"/>
      <c r="B156" s="16"/>
      <c r="C156" s="90"/>
      <c r="D156" s="20" t="s">
        <v>121</v>
      </c>
      <c r="E156" s="23">
        <v>5</v>
      </c>
      <c r="F156" s="23"/>
      <c r="G156" s="23">
        <v>5</v>
      </c>
      <c r="H156" s="23">
        <v>5</v>
      </c>
      <c r="I156" s="96"/>
    </row>
    <row r="157" spans="1:9" ht="18.75" customHeight="1">
      <c r="A157" s="31"/>
      <c r="B157" s="16"/>
      <c r="C157" s="16"/>
      <c r="D157" s="20" t="s">
        <v>218</v>
      </c>
      <c r="E157" s="23"/>
      <c r="F157" s="23"/>
      <c r="G157" s="23">
        <v>5</v>
      </c>
      <c r="H157" s="23"/>
      <c r="I157" s="96"/>
    </row>
    <row r="158" spans="1:9" ht="18.75" customHeight="1">
      <c r="A158" s="31"/>
      <c r="B158" s="16"/>
      <c r="C158" s="16"/>
      <c r="D158" s="20" t="s">
        <v>123</v>
      </c>
      <c r="E158" s="23"/>
      <c r="F158" s="23"/>
      <c r="G158" s="23">
        <v>3</v>
      </c>
      <c r="H158" s="23"/>
      <c r="I158" s="96"/>
    </row>
    <row r="159" spans="1:9" ht="18.75" customHeight="1">
      <c r="A159" s="111"/>
      <c r="B159" s="114"/>
      <c r="C159" s="114"/>
      <c r="D159" s="109"/>
      <c r="E159" s="115"/>
      <c r="F159" s="115"/>
      <c r="G159" s="115"/>
      <c r="H159" s="115"/>
      <c r="I159" s="96"/>
    </row>
    <row r="160" spans="1:9" ht="18.75" customHeight="1">
      <c r="A160" s="19" t="s">
        <v>141</v>
      </c>
      <c r="B160" s="16"/>
      <c r="C160" s="16"/>
      <c r="D160" s="20"/>
      <c r="E160" s="91">
        <f>E161+E170+E177</f>
        <v>486</v>
      </c>
      <c r="F160" s="91">
        <f>F161+F170+F177</f>
        <v>486</v>
      </c>
      <c r="G160" s="91">
        <f>G161+G170+G177</f>
        <v>486</v>
      </c>
      <c r="H160" s="91">
        <f>H161+H170+H177</f>
        <v>486</v>
      </c>
      <c r="I160" s="98"/>
    </row>
    <row r="161" spans="1:9" ht="18.75" customHeight="1">
      <c r="A161" s="31"/>
      <c r="B161" s="90" t="s">
        <v>24</v>
      </c>
      <c r="C161" s="16"/>
      <c r="D161" s="20"/>
      <c r="E161" s="91">
        <f>E162</f>
        <v>400</v>
      </c>
      <c r="F161" s="91">
        <f>F162</f>
        <v>400</v>
      </c>
      <c r="G161" s="91">
        <f>G162</f>
        <v>400</v>
      </c>
      <c r="H161" s="91">
        <f>H162</f>
        <v>400</v>
      </c>
      <c r="I161" s="98"/>
    </row>
    <row r="162" spans="1:9" ht="18.75" customHeight="1">
      <c r="A162" s="31"/>
      <c r="B162" s="16"/>
      <c r="C162" s="90" t="s">
        <v>25</v>
      </c>
      <c r="D162" s="20"/>
      <c r="E162" s="91">
        <f>SUM(E163:E168)</f>
        <v>400</v>
      </c>
      <c r="F162" s="91">
        <f>SUM(F163:F168)</f>
        <v>400</v>
      </c>
      <c r="G162" s="91">
        <f>SUM(G163:G168)</f>
        <v>400</v>
      </c>
      <c r="H162" s="91">
        <f>SUM(H163:H168)</f>
        <v>400</v>
      </c>
      <c r="I162" s="98"/>
    </row>
    <row r="163" spans="1:9" ht="18.75" customHeight="1">
      <c r="A163" s="31"/>
      <c r="B163" s="16"/>
      <c r="C163" s="16"/>
      <c r="D163" s="20" t="s">
        <v>142</v>
      </c>
      <c r="E163" s="23">
        <v>60</v>
      </c>
      <c r="F163" s="23">
        <v>60</v>
      </c>
      <c r="G163" s="23">
        <v>60</v>
      </c>
      <c r="H163" s="23">
        <v>60</v>
      </c>
      <c r="I163" s="96"/>
    </row>
    <row r="164" spans="1:16" s="87" customFormat="1" ht="18.75" customHeight="1">
      <c r="A164" s="31"/>
      <c r="B164" s="16"/>
      <c r="C164" s="16"/>
      <c r="D164" s="20" t="s">
        <v>233</v>
      </c>
      <c r="E164" s="23">
        <v>60</v>
      </c>
      <c r="F164" s="23">
        <v>60</v>
      </c>
      <c r="G164" s="23">
        <v>60</v>
      </c>
      <c r="H164" s="23">
        <v>60</v>
      </c>
      <c r="I164" s="96"/>
      <c r="J164" s="17"/>
      <c r="K164" s="17"/>
      <c r="L164" s="17"/>
      <c r="M164" s="17"/>
      <c r="N164" s="17"/>
      <c r="O164" s="17"/>
      <c r="P164" s="17"/>
    </row>
    <row r="165" spans="1:9" ht="18.75" customHeight="1">
      <c r="A165" s="31"/>
      <c r="B165" s="16"/>
      <c r="C165" s="16"/>
      <c r="D165" s="20" t="s">
        <v>143</v>
      </c>
      <c r="E165" s="23">
        <v>60</v>
      </c>
      <c r="F165" s="23">
        <v>60</v>
      </c>
      <c r="G165" s="23">
        <v>60</v>
      </c>
      <c r="H165" s="23">
        <v>60</v>
      </c>
      <c r="I165" s="96"/>
    </row>
    <row r="166" spans="1:9" ht="18.75" customHeight="1">
      <c r="A166" s="31"/>
      <c r="B166" s="16"/>
      <c r="C166" s="16"/>
      <c r="D166" s="20" t="s">
        <v>144</v>
      </c>
      <c r="E166" s="23">
        <v>100</v>
      </c>
      <c r="F166" s="23">
        <v>100</v>
      </c>
      <c r="G166" s="23">
        <v>100</v>
      </c>
      <c r="H166" s="23">
        <v>100</v>
      </c>
      <c r="I166" s="96"/>
    </row>
    <row r="167" spans="1:9" ht="18.75" customHeight="1">
      <c r="A167" s="31"/>
      <c r="B167" s="16"/>
      <c r="C167" s="16"/>
      <c r="D167" s="20" t="s">
        <v>145</v>
      </c>
      <c r="E167" s="23">
        <v>60</v>
      </c>
      <c r="F167" s="23">
        <v>60</v>
      </c>
      <c r="G167" s="23">
        <v>60</v>
      </c>
      <c r="H167" s="23">
        <v>60</v>
      </c>
      <c r="I167" s="96"/>
    </row>
    <row r="168" spans="1:9" ht="18.75" customHeight="1">
      <c r="A168" s="31"/>
      <c r="B168" s="16"/>
      <c r="C168" s="16"/>
      <c r="D168" s="20" t="s">
        <v>286</v>
      </c>
      <c r="E168" s="23">
        <v>60</v>
      </c>
      <c r="F168" s="23">
        <v>60</v>
      </c>
      <c r="G168" s="23">
        <v>60</v>
      </c>
      <c r="H168" s="23">
        <v>60</v>
      </c>
      <c r="I168" s="96"/>
    </row>
    <row r="169" spans="1:9" ht="18.75" customHeight="1">
      <c r="A169" s="31"/>
      <c r="B169" s="16"/>
      <c r="C169" s="16"/>
      <c r="D169" s="20"/>
      <c r="E169" s="23"/>
      <c r="F169" s="23"/>
      <c r="G169" s="23"/>
      <c r="H169" s="23"/>
      <c r="I169" s="96"/>
    </row>
    <row r="170" spans="1:9" ht="18.75" customHeight="1">
      <c r="A170" s="31"/>
      <c r="B170" s="90" t="s">
        <v>45</v>
      </c>
      <c r="C170" s="16"/>
      <c r="D170" s="20"/>
      <c r="E170" s="91">
        <f>E171</f>
        <v>74</v>
      </c>
      <c r="F170" s="91">
        <f>F171</f>
        <v>74</v>
      </c>
      <c r="G170" s="91">
        <f>G171</f>
        <v>74</v>
      </c>
      <c r="H170" s="91">
        <f>H171</f>
        <v>74</v>
      </c>
      <c r="I170" s="98"/>
    </row>
    <row r="171" spans="1:9" ht="18.75" customHeight="1">
      <c r="A171" s="31"/>
      <c r="B171" s="90"/>
      <c r="C171" s="90" t="s">
        <v>25</v>
      </c>
      <c r="D171" s="20"/>
      <c r="E171" s="91">
        <f>SUM(E172:E175)</f>
        <v>74</v>
      </c>
      <c r="F171" s="91">
        <f>SUM(F172:F175)</f>
        <v>74</v>
      </c>
      <c r="G171" s="91">
        <f>SUM(G172:G175)</f>
        <v>74</v>
      </c>
      <c r="H171" s="91">
        <f>SUM(H172:H175)</f>
        <v>74</v>
      </c>
      <c r="I171" s="98"/>
    </row>
    <row r="172" spans="1:9" ht="18.75" customHeight="1">
      <c r="A172" s="31"/>
      <c r="B172" s="90"/>
      <c r="C172" s="16"/>
      <c r="D172" s="20" t="s">
        <v>147</v>
      </c>
      <c r="E172" s="23">
        <v>9</v>
      </c>
      <c r="F172" s="23">
        <v>9</v>
      </c>
      <c r="G172" s="23">
        <v>9</v>
      </c>
      <c r="H172" s="23">
        <v>9</v>
      </c>
      <c r="I172" s="96"/>
    </row>
    <row r="173" spans="1:9" ht="18.75" customHeight="1">
      <c r="A173" s="31"/>
      <c r="B173" s="90"/>
      <c r="C173" s="16"/>
      <c r="D173" s="20" t="s">
        <v>146</v>
      </c>
      <c r="E173" s="23">
        <v>20</v>
      </c>
      <c r="F173" s="23">
        <v>20</v>
      </c>
      <c r="G173" s="23">
        <v>20</v>
      </c>
      <c r="H173" s="23">
        <v>20</v>
      </c>
      <c r="I173" s="96"/>
    </row>
    <row r="174" spans="1:9" ht="18.75" customHeight="1">
      <c r="A174" s="31"/>
      <c r="B174" s="90"/>
      <c r="C174" s="16"/>
      <c r="D174" s="20" t="s">
        <v>210</v>
      </c>
      <c r="E174" s="23">
        <v>15</v>
      </c>
      <c r="F174" s="23">
        <v>15</v>
      </c>
      <c r="G174" s="23">
        <v>15</v>
      </c>
      <c r="H174" s="23">
        <v>15</v>
      </c>
      <c r="I174" s="96"/>
    </row>
    <row r="175" spans="1:9" ht="18.75" customHeight="1">
      <c r="A175" s="31"/>
      <c r="B175" s="90"/>
      <c r="C175" s="16"/>
      <c r="D175" s="20" t="s">
        <v>211</v>
      </c>
      <c r="E175" s="23">
        <v>30</v>
      </c>
      <c r="F175" s="23">
        <v>30</v>
      </c>
      <c r="G175" s="23">
        <v>30</v>
      </c>
      <c r="H175" s="23">
        <v>30</v>
      </c>
      <c r="I175" s="96"/>
    </row>
    <row r="176" spans="1:9" ht="18.75" customHeight="1">
      <c r="A176" s="31"/>
      <c r="B176" s="90"/>
      <c r="C176" s="16"/>
      <c r="D176" s="20"/>
      <c r="E176" s="23"/>
      <c r="F176" s="23"/>
      <c r="G176" s="23"/>
      <c r="H176" s="23"/>
      <c r="I176" s="96"/>
    </row>
    <row r="177" spans="1:9" ht="18.75" customHeight="1">
      <c r="A177" s="31"/>
      <c r="B177" s="90" t="s">
        <v>65</v>
      </c>
      <c r="C177" s="16"/>
      <c r="D177" s="20"/>
      <c r="E177" s="91">
        <f>E178+E180</f>
        <v>12</v>
      </c>
      <c r="F177" s="91">
        <f>F178+F180</f>
        <v>12</v>
      </c>
      <c r="G177" s="91">
        <f>G178+G180</f>
        <v>12</v>
      </c>
      <c r="H177" s="91">
        <f>H178+H180</f>
        <v>12</v>
      </c>
      <c r="I177" s="98"/>
    </row>
    <row r="178" spans="1:9" ht="18.75" customHeight="1">
      <c r="A178" s="31"/>
      <c r="B178" s="90"/>
      <c r="C178" s="90" t="s">
        <v>25</v>
      </c>
      <c r="D178" s="20"/>
      <c r="E178" s="91">
        <f>SUM(E179)</f>
        <v>6</v>
      </c>
      <c r="F178" s="91">
        <f>SUM(F179)</f>
        <v>6</v>
      </c>
      <c r="G178" s="91">
        <f>SUM(G179)</f>
        <v>6</v>
      </c>
      <c r="H178" s="91">
        <f>SUM(H179)</f>
        <v>6</v>
      </c>
      <c r="I178" s="98"/>
    </row>
    <row r="179" spans="1:9" ht="18.75" customHeight="1">
      <c r="A179" s="31"/>
      <c r="B179" s="90"/>
      <c r="C179" s="16"/>
      <c r="D179" s="20" t="s">
        <v>142</v>
      </c>
      <c r="E179" s="23">
        <v>6</v>
      </c>
      <c r="F179" s="23">
        <v>6</v>
      </c>
      <c r="G179" s="23">
        <v>6</v>
      </c>
      <c r="H179" s="23">
        <v>6</v>
      </c>
      <c r="I179" s="96"/>
    </row>
    <row r="180" spans="1:9" ht="18.75" customHeight="1">
      <c r="A180" s="31"/>
      <c r="B180" s="90"/>
      <c r="C180" s="90" t="s">
        <v>41</v>
      </c>
      <c r="D180" s="20"/>
      <c r="E180" s="91">
        <f>SUM(E181:E181)</f>
        <v>6</v>
      </c>
      <c r="F180" s="91">
        <f>SUM(F181:F181)</f>
        <v>6</v>
      </c>
      <c r="G180" s="91">
        <f>SUM(G181:G181)</f>
        <v>6</v>
      </c>
      <c r="H180" s="91">
        <f>SUM(H181:H181)</f>
        <v>6</v>
      </c>
      <c r="I180" s="98"/>
    </row>
    <row r="181" spans="1:9" s="16" customFormat="1" ht="18.75" customHeight="1">
      <c r="A181" s="39"/>
      <c r="B181" s="141"/>
      <c r="C181" s="92"/>
      <c r="D181" s="34" t="s">
        <v>148</v>
      </c>
      <c r="E181" s="93">
        <v>6</v>
      </c>
      <c r="F181" s="93">
        <v>6</v>
      </c>
      <c r="G181" s="93">
        <v>6</v>
      </c>
      <c r="H181" s="93">
        <v>6</v>
      </c>
      <c r="I181" s="96"/>
    </row>
    <row r="182" spans="1:9" ht="18.75" customHeight="1">
      <c r="A182" s="19" t="s">
        <v>154</v>
      </c>
      <c r="B182" s="90"/>
      <c r="C182" s="16"/>
      <c r="D182" s="20"/>
      <c r="E182" s="91">
        <f>E183+E189</f>
        <v>260</v>
      </c>
      <c r="F182" s="91">
        <f>F183+F189</f>
        <v>260</v>
      </c>
      <c r="G182" s="91">
        <f>G183+G189</f>
        <v>260</v>
      </c>
      <c r="H182" s="91">
        <f>H183+H189</f>
        <v>260</v>
      </c>
      <c r="I182" s="98"/>
    </row>
    <row r="183" spans="1:9" ht="18.75" customHeight="1">
      <c r="A183" s="31"/>
      <c r="B183" s="90" t="s">
        <v>24</v>
      </c>
      <c r="C183" s="16"/>
      <c r="D183" s="20"/>
      <c r="E183" s="91">
        <f>E184</f>
        <v>240</v>
      </c>
      <c r="F183" s="91">
        <f>F184</f>
        <v>240</v>
      </c>
      <c r="G183" s="91">
        <f>G184</f>
        <v>240</v>
      </c>
      <c r="H183" s="91">
        <f>H184</f>
        <v>240</v>
      </c>
      <c r="I183" s="98"/>
    </row>
    <row r="184" spans="1:9" ht="18.75" customHeight="1">
      <c r="A184" s="31"/>
      <c r="B184" s="90"/>
      <c r="C184" s="90" t="s">
        <v>25</v>
      </c>
      <c r="D184" s="20"/>
      <c r="E184" s="91">
        <f>SUM(E185:E187)</f>
        <v>240</v>
      </c>
      <c r="F184" s="91">
        <f>SUM(F185:F187)</f>
        <v>240</v>
      </c>
      <c r="G184" s="91">
        <f>SUM(G185:G187)</f>
        <v>240</v>
      </c>
      <c r="H184" s="91">
        <f>SUM(H185:H187)</f>
        <v>240</v>
      </c>
      <c r="I184" s="98"/>
    </row>
    <row r="185" spans="1:9" ht="18.75" customHeight="1">
      <c r="A185" s="31"/>
      <c r="B185" s="90"/>
      <c r="C185" s="16"/>
      <c r="D185" s="20" t="s">
        <v>156</v>
      </c>
      <c r="E185" s="23">
        <v>120</v>
      </c>
      <c r="F185" s="23">
        <v>120</v>
      </c>
      <c r="G185" s="23">
        <v>120</v>
      </c>
      <c r="H185" s="23">
        <v>120</v>
      </c>
      <c r="I185" s="96"/>
    </row>
    <row r="186" spans="1:9" ht="18.75" customHeight="1">
      <c r="A186" s="31"/>
      <c r="B186" s="90"/>
      <c r="C186" s="16"/>
      <c r="D186" s="20" t="s">
        <v>157</v>
      </c>
      <c r="E186" s="23">
        <v>60</v>
      </c>
      <c r="F186" s="23">
        <v>60</v>
      </c>
      <c r="G186" s="23">
        <v>60</v>
      </c>
      <c r="H186" s="23">
        <v>60</v>
      </c>
      <c r="I186" s="96"/>
    </row>
    <row r="187" spans="1:9" ht="18.75" customHeight="1">
      <c r="A187" s="31"/>
      <c r="B187" s="90"/>
      <c r="C187" s="16"/>
      <c r="D187" s="20" t="s">
        <v>158</v>
      </c>
      <c r="E187" s="23">
        <v>60</v>
      </c>
      <c r="F187" s="23">
        <v>60</v>
      </c>
      <c r="G187" s="23">
        <v>60</v>
      </c>
      <c r="H187" s="23">
        <v>60</v>
      </c>
      <c r="I187" s="96"/>
    </row>
    <row r="188" spans="1:9" ht="18.75" customHeight="1">
      <c r="A188" s="31"/>
      <c r="B188" s="90"/>
      <c r="C188" s="90"/>
      <c r="D188" s="20"/>
      <c r="E188" s="23"/>
      <c r="F188" s="23"/>
      <c r="G188" s="23"/>
      <c r="H188" s="23"/>
      <c r="I188" s="96"/>
    </row>
    <row r="189" spans="1:9" ht="18.75" customHeight="1">
      <c r="A189" s="31"/>
      <c r="B189" s="90" t="s">
        <v>45</v>
      </c>
      <c r="C189" s="16"/>
      <c r="D189" s="20"/>
      <c r="E189" s="91">
        <f>E190+E193</f>
        <v>20</v>
      </c>
      <c r="F189" s="91">
        <f>F190+F193</f>
        <v>20</v>
      </c>
      <c r="G189" s="91">
        <f>G190+G193</f>
        <v>20</v>
      </c>
      <c r="H189" s="91">
        <f>H190+H193</f>
        <v>20</v>
      </c>
      <c r="I189" s="98"/>
    </row>
    <row r="190" spans="1:9" ht="18.75" customHeight="1">
      <c r="A190" s="31"/>
      <c r="B190" s="90"/>
      <c r="C190" s="90" t="s">
        <v>25</v>
      </c>
      <c r="D190" s="20"/>
      <c r="E190" s="91">
        <f>SUM(E191:E192)</f>
        <v>0</v>
      </c>
      <c r="F190" s="91">
        <f>SUM(F191:F192)</f>
        <v>0</v>
      </c>
      <c r="G190" s="91">
        <f>SUM(G191:G192)</f>
        <v>20</v>
      </c>
      <c r="H190" s="91">
        <f>SUM(H191:H192)</f>
        <v>20</v>
      </c>
      <c r="I190" s="98"/>
    </row>
    <row r="191" spans="1:9" ht="18.75" customHeight="1">
      <c r="A191" s="31"/>
      <c r="B191" s="90"/>
      <c r="C191" s="16"/>
      <c r="D191" s="20" t="s">
        <v>159</v>
      </c>
      <c r="E191" s="23">
        <v>0</v>
      </c>
      <c r="F191" s="23"/>
      <c r="G191" s="23">
        <v>10</v>
      </c>
      <c r="H191" s="23">
        <v>10</v>
      </c>
      <c r="I191" s="96"/>
    </row>
    <row r="192" spans="1:9" ht="18.75" customHeight="1">
      <c r="A192" s="31"/>
      <c r="B192" s="90"/>
      <c r="C192" s="16"/>
      <c r="D192" s="20" t="s">
        <v>258</v>
      </c>
      <c r="E192" s="23"/>
      <c r="F192" s="23"/>
      <c r="G192" s="23">
        <v>10</v>
      </c>
      <c r="H192" s="23">
        <v>10</v>
      </c>
      <c r="I192" s="96"/>
    </row>
    <row r="193" spans="1:9" ht="18.75" customHeight="1">
      <c r="A193" s="31"/>
      <c r="B193" s="90"/>
      <c r="C193" s="90" t="s">
        <v>41</v>
      </c>
      <c r="D193" s="20"/>
      <c r="E193" s="91">
        <f>SUM(E194:E195)</f>
        <v>20</v>
      </c>
      <c r="F193" s="91">
        <f>SUM(F194:F195)</f>
        <v>20</v>
      </c>
      <c r="G193" s="91">
        <f>SUM(G194:G195)</f>
        <v>0</v>
      </c>
      <c r="H193" s="91">
        <f>SUM(H194:H195)</f>
        <v>0</v>
      </c>
      <c r="I193" s="96"/>
    </row>
    <row r="194" spans="1:9" ht="18.75" customHeight="1">
      <c r="A194" s="31"/>
      <c r="B194" s="90"/>
      <c r="C194" s="16"/>
      <c r="D194" s="20" t="s">
        <v>159</v>
      </c>
      <c r="E194" s="23">
        <v>10</v>
      </c>
      <c r="F194" s="23">
        <v>10</v>
      </c>
      <c r="G194" s="23"/>
      <c r="H194" s="23"/>
      <c r="I194" s="96"/>
    </row>
    <row r="195" spans="1:9" ht="18.75" customHeight="1">
      <c r="A195" s="31"/>
      <c r="B195" s="90"/>
      <c r="C195" s="16"/>
      <c r="D195" s="20" t="s">
        <v>258</v>
      </c>
      <c r="E195" s="23">
        <v>10</v>
      </c>
      <c r="F195" s="23">
        <v>10</v>
      </c>
      <c r="G195" s="23"/>
      <c r="H195" s="23"/>
      <c r="I195" s="96"/>
    </row>
    <row r="196" spans="1:9" ht="18.75" customHeight="1">
      <c r="A196" s="31"/>
      <c r="B196" s="90"/>
      <c r="C196" s="16"/>
      <c r="D196" s="20"/>
      <c r="E196" s="23"/>
      <c r="F196" s="23"/>
      <c r="G196" s="23"/>
      <c r="H196" s="23"/>
      <c r="I196" s="96"/>
    </row>
    <row r="197" spans="1:9" ht="18.75" customHeight="1">
      <c r="A197" s="119" t="s">
        <v>163</v>
      </c>
      <c r="B197" s="90"/>
      <c r="C197" s="16"/>
      <c r="D197" s="20"/>
      <c r="E197" s="91">
        <f>E198+E205</f>
        <v>100</v>
      </c>
      <c r="F197" s="91">
        <f>F198+F205</f>
        <v>100</v>
      </c>
      <c r="G197" s="91">
        <f>G198+G205</f>
        <v>110</v>
      </c>
      <c r="H197" s="91">
        <f>H198+H205</f>
        <v>110</v>
      </c>
      <c r="I197" s="98"/>
    </row>
    <row r="198" spans="1:9" ht="18.75" customHeight="1">
      <c r="A198" s="31"/>
      <c r="B198" s="90" t="s">
        <v>24</v>
      </c>
      <c r="C198" s="16"/>
      <c r="D198" s="20"/>
      <c r="E198" s="91">
        <f>E199</f>
        <v>100</v>
      </c>
      <c r="F198" s="91">
        <f>F199</f>
        <v>100</v>
      </c>
      <c r="G198" s="91">
        <f>G199</f>
        <v>100</v>
      </c>
      <c r="H198" s="91">
        <f>H199</f>
        <v>100</v>
      </c>
      <c r="I198" s="98"/>
    </row>
    <row r="199" spans="1:9" ht="18.75" customHeight="1">
      <c r="A199" s="31"/>
      <c r="B199" s="90"/>
      <c r="C199" s="90" t="s">
        <v>25</v>
      </c>
      <c r="D199" s="20"/>
      <c r="E199" s="91">
        <f>SUM(E200:E203)</f>
        <v>100</v>
      </c>
      <c r="F199" s="91">
        <f>SUM(F200:F203)</f>
        <v>100</v>
      </c>
      <c r="G199" s="91">
        <f>SUM(G200:G203)</f>
        <v>100</v>
      </c>
      <c r="H199" s="91">
        <f>SUM(H200:H203)</f>
        <v>100</v>
      </c>
      <c r="I199" s="98"/>
    </row>
    <row r="200" spans="1:9" ht="18.75" customHeight="1">
      <c r="A200" s="31"/>
      <c r="B200" s="90"/>
      <c r="C200" s="16"/>
      <c r="D200" s="20" t="s">
        <v>206</v>
      </c>
      <c r="E200" s="23">
        <v>25</v>
      </c>
      <c r="F200" s="23">
        <v>25</v>
      </c>
      <c r="G200" s="23">
        <v>25</v>
      </c>
      <c r="H200" s="23">
        <v>25</v>
      </c>
      <c r="I200" s="96"/>
    </row>
    <row r="201" spans="1:9" ht="18.75" customHeight="1">
      <c r="A201" s="31"/>
      <c r="B201" s="90"/>
      <c r="C201" s="16"/>
      <c r="D201" s="20" t="s">
        <v>283</v>
      </c>
      <c r="E201" s="23">
        <v>25</v>
      </c>
      <c r="F201" s="23">
        <v>25</v>
      </c>
      <c r="G201" s="23">
        <v>25</v>
      </c>
      <c r="H201" s="23">
        <v>25</v>
      </c>
      <c r="I201" s="96"/>
    </row>
    <row r="202" spans="1:9" ht="18.75" customHeight="1">
      <c r="A202" s="31"/>
      <c r="B202" s="90"/>
      <c r="C202" s="16"/>
      <c r="D202" s="20" t="s">
        <v>284</v>
      </c>
      <c r="E202" s="23">
        <v>25</v>
      </c>
      <c r="F202" s="23">
        <v>25</v>
      </c>
      <c r="G202" s="23">
        <v>25</v>
      </c>
      <c r="H202" s="23">
        <v>25</v>
      </c>
      <c r="I202" s="96"/>
    </row>
    <row r="203" spans="1:9" ht="18.75" customHeight="1">
      <c r="A203" s="31"/>
      <c r="B203" s="90"/>
      <c r="C203" s="16"/>
      <c r="D203" s="20" t="s">
        <v>285</v>
      </c>
      <c r="E203" s="23">
        <v>25</v>
      </c>
      <c r="F203" s="23">
        <v>25</v>
      </c>
      <c r="G203" s="23">
        <v>25</v>
      </c>
      <c r="H203" s="23">
        <v>25</v>
      </c>
      <c r="I203" s="96"/>
    </row>
    <row r="204" spans="1:9" ht="18.75" customHeight="1">
      <c r="A204" s="31"/>
      <c r="B204" s="90"/>
      <c r="C204" s="16"/>
      <c r="D204" s="20"/>
      <c r="E204" s="23"/>
      <c r="F204" s="23"/>
      <c r="G204" s="23"/>
      <c r="H204" s="23"/>
      <c r="I204" s="96"/>
    </row>
    <row r="205" spans="1:9" ht="18.75" customHeight="1">
      <c r="A205" s="31"/>
      <c r="B205" s="90" t="s">
        <v>45</v>
      </c>
      <c r="C205" s="16"/>
      <c r="D205" s="20"/>
      <c r="E205" s="91">
        <f>E206</f>
        <v>0</v>
      </c>
      <c r="F205" s="91">
        <f>F206</f>
        <v>0</v>
      </c>
      <c r="G205" s="91">
        <f>G206</f>
        <v>10</v>
      </c>
      <c r="H205" s="91">
        <f>H206</f>
        <v>10</v>
      </c>
      <c r="I205" s="98"/>
    </row>
    <row r="206" spans="1:9" ht="18.75" customHeight="1">
      <c r="A206" s="31"/>
      <c r="B206" s="90"/>
      <c r="C206" s="90" t="s">
        <v>41</v>
      </c>
      <c r="D206" s="20"/>
      <c r="E206" s="23">
        <f>SUM(E207:E207)</f>
        <v>0</v>
      </c>
      <c r="F206" s="23">
        <v>0</v>
      </c>
      <c r="G206" s="23">
        <f>SUM(G207:G207)</f>
        <v>10</v>
      </c>
      <c r="H206" s="23">
        <f>SUM(H207:H207)</f>
        <v>10</v>
      </c>
      <c r="I206" s="96"/>
    </row>
    <row r="207" spans="1:9" ht="18.75" customHeight="1">
      <c r="A207" s="31"/>
      <c r="B207" s="90"/>
      <c r="C207" s="16"/>
      <c r="D207" s="20" t="s">
        <v>164</v>
      </c>
      <c r="E207" s="23"/>
      <c r="F207" s="23"/>
      <c r="G207" s="23">
        <v>10</v>
      </c>
      <c r="H207" s="23">
        <v>10</v>
      </c>
      <c r="I207" s="96"/>
    </row>
    <row r="208" spans="1:9" ht="18.75" customHeight="1">
      <c r="A208" s="31"/>
      <c r="B208" s="90"/>
      <c r="C208" s="16"/>
      <c r="D208" s="20"/>
      <c r="E208" s="23"/>
      <c r="F208" s="23"/>
      <c r="G208" s="23"/>
      <c r="H208" s="23"/>
      <c r="I208" s="96"/>
    </row>
    <row r="209" spans="1:9" ht="18.75" customHeight="1">
      <c r="A209" s="19" t="s">
        <v>168</v>
      </c>
      <c r="B209" s="90"/>
      <c r="C209" s="16"/>
      <c r="D209" s="20"/>
      <c r="E209" s="91">
        <f>E210+E218</f>
        <v>200</v>
      </c>
      <c r="F209" s="91">
        <f>F210+F218</f>
        <v>200</v>
      </c>
      <c r="G209" s="91">
        <f>G210+G218</f>
        <v>215</v>
      </c>
      <c r="H209" s="91">
        <f>H210+H218</f>
        <v>215</v>
      </c>
      <c r="I209" s="98"/>
    </row>
    <row r="210" spans="1:9" ht="18.75" customHeight="1">
      <c r="A210" s="19"/>
      <c r="B210" s="90" t="s">
        <v>24</v>
      </c>
      <c r="C210" s="16"/>
      <c r="D210" s="20"/>
      <c r="E210" s="91">
        <f>E211</f>
        <v>200</v>
      </c>
      <c r="F210" s="91">
        <f>F211</f>
        <v>200</v>
      </c>
      <c r="G210" s="91">
        <f>G211</f>
        <v>200</v>
      </c>
      <c r="H210" s="91">
        <f>H211</f>
        <v>200</v>
      </c>
      <c r="I210" s="98"/>
    </row>
    <row r="211" spans="1:9" ht="18.75" customHeight="1">
      <c r="A211" s="31"/>
      <c r="C211" s="90" t="s">
        <v>25</v>
      </c>
      <c r="D211" s="20"/>
      <c r="E211" s="91">
        <f>SUM(E212:E215)</f>
        <v>200</v>
      </c>
      <c r="F211" s="91">
        <f>SUM(F212:F215)</f>
        <v>200</v>
      </c>
      <c r="G211" s="91">
        <f>SUM(G212:G215)</f>
        <v>200</v>
      </c>
      <c r="H211" s="91">
        <f>SUM(H212:H215)</f>
        <v>200</v>
      </c>
      <c r="I211" s="98"/>
    </row>
    <row r="212" spans="1:9" ht="18.75" customHeight="1">
      <c r="A212" s="31"/>
      <c r="B212" s="90"/>
      <c r="D212" s="20" t="s">
        <v>171</v>
      </c>
      <c r="E212" s="23">
        <v>70</v>
      </c>
      <c r="F212" s="23">
        <v>70</v>
      </c>
      <c r="G212" s="23">
        <v>70</v>
      </c>
      <c r="H212" s="23">
        <v>70</v>
      </c>
      <c r="I212" s="96"/>
    </row>
    <row r="213" spans="1:9" ht="18.75" customHeight="1">
      <c r="A213" s="31"/>
      <c r="B213" s="90"/>
      <c r="C213" s="16"/>
      <c r="D213" s="20" t="s">
        <v>172</v>
      </c>
      <c r="E213" s="23">
        <v>50</v>
      </c>
      <c r="F213" s="23">
        <v>50</v>
      </c>
      <c r="G213" s="23">
        <v>50</v>
      </c>
      <c r="H213" s="23">
        <v>50</v>
      </c>
      <c r="I213" s="96"/>
    </row>
    <row r="214" spans="1:9" ht="18.75" customHeight="1">
      <c r="A214" s="31"/>
      <c r="B214" s="90"/>
      <c r="C214" s="16"/>
      <c r="D214" s="20" t="s">
        <v>173</v>
      </c>
      <c r="E214" s="23">
        <v>50</v>
      </c>
      <c r="F214" s="23">
        <v>50</v>
      </c>
      <c r="G214" s="23">
        <v>50</v>
      </c>
      <c r="H214" s="23">
        <v>50</v>
      </c>
      <c r="I214" s="96"/>
    </row>
    <row r="215" spans="1:9" ht="18.75" customHeight="1">
      <c r="A215" s="31"/>
      <c r="B215" s="90"/>
      <c r="C215" s="16"/>
      <c r="D215" s="20" t="s">
        <v>174</v>
      </c>
      <c r="E215" s="23">
        <v>30</v>
      </c>
      <c r="F215" s="23">
        <v>30</v>
      </c>
      <c r="G215" s="23">
        <v>30</v>
      </c>
      <c r="H215" s="23">
        <v>30</v>
      </c>
      <c r="I215" s="96"/>
    </row>
    <row r="216" spans="1:9" ht="18.75" customHeight="1">
      <c r="A216" s="31"/>
      <c r="B216" s="90"/>
      <c r="C216" s="16"/>
      <c r="D216" s="20"/>
      <c r="E216" s="23"/>
      <c r="F216" s="23"/>
      <c r="G216" s="23"/>
      <c r="H216" s="23"/>
      <c r="I216" s="96"/>
    </row>
    <row r="217" spans="1:9" ht="18.75" customHeight="1">
      <c r="A217" s="39"/>
      <c r="B217" s="141"/>
      <c r="C217" s="92"/>
      <c r="D217" s="34"/>
      <c r="E217" s="93"/>
      <c r="F217" s="93"/>
      <c r="G217" s="93"/>
      <c r="H217" s="93"/>
      <c r="I217" s="96"/>
    </row>
    <row r="218" spans="1:9" ht="18.75" customHeight="1">
      <c r="A218" s="31"/>
      <c r="B218" s="90" t="s">
        <v>45</v>
      </c>
      <c r="C218" s="16"/>
      <c r="D218" s="20"/>
      <c r="E218" s="91">
        <f>E219</f>
        <v>0</v>
      </c>
      <c r="F218" s="91">
        <f>F219</f>
        <v>0</v>
      </c>
      <c r="G218" s="91">
        <f>G219</f>
        <v>15</v>
      </c>
      <c r="H218" s="91">
        <f>H219</f>
        <v>15</v>
      </c>
      <c r="I218" s="96"/>
    </row>
    <row r="219" spans="1:9" ht="18.75" customHeight="1">
      <c r="A219" s="31"/>
      <c r="B219" s="90"/>
      <c r="C219" s="90" t="s">
        <v>41</v>
      </c>
      <c r="D219" s="20"/>
      <c r="E219" s="23">
        <f>SUM(E220:E220)</f>
        <v>0</v>
      </c>
      <c r="F219" s="23">
        <f>SUM(F220:F220)</f>
        <v>0</v>
      </c>
      <c r="G219" s="23">
        <f>SUM(G220:G220)</f>
        <v>15</v>
      </c>
      <c r="H219" s="23">
        <f>SUM(H220:H220)</f>
        <v>15</v>
      </c>
      <c r="I219" s="96"/>
    </row>
    <row r="220" spans="1:9" ht="18.75" customHeight="1">
      <c r="A220" s="31"/>
      <c r="B220" s="90"/>
      <c r="C220" s="16"/>
      <c r="D220" s="20" t="s">
        <v>171</v>
      </c>
      <c r="E220" s="23"/>
      <c r="F220" s="23"/>
      <c r="G220" s="23">
        <v>15</v>
      </c>
      <c r="H220" s="23">
        <v>15</v>
      </c>
      <c r="I220" s="96"/>
    </row>
    <row r="221" spans="1:9" ht="18.75" customHeight="1">
      <c r="A221" s="31"/>
      <c r="B221" s="90"/>
      <c r="C221" s="16"/>
      <c r="D221" s="20"/>
      <c r="E221" s="23"/>
      <c r="F221" s="23"/>
      <c r="G221" s="23"/>
      <c r="H221" s="23"/>
      <c r="I221" s="96"/>
    </row>
    <row r="222" spans="1:9" ht="18.75" customHeight="1">
      <c r="A222" s="19" t="s">
        <v>178</v>
      </c>
      <c r="B222" s="90"/>
      <c r="C222" s="16"/>
      <c r="D222" s="20"/>
      <c r="E222" s="91">
        <f>E223</f>
        <v>50</v>
      </c>
      <c r="F222" s="91">
        <f>F223</f>
        <v>50</v>
      </c>
      <c r="G222" s="91">
        <f>G223</f>
        <v>50</v>
      </c>
      <c r="H222" s="91">
        <f>H223</f>
        <v>50</v>
      </c>
      <c r="I222" s="98"/>
    </row>
    <row r="223" spans="1:9" ht="18.75" customHeight="1">
      <c r="A223" s="31"/>
      <c r="B223" s="90" t="s">
        <v>24</v>
      </c>
      <c r="C223" s="16"/>
      <c r="D223" s="20"/>
      <c r="E223" s="91">
        <f>E224+E226</f>
        <v>50</v>
      </c>
      <c r="F223" s="91">
        <f>F224+F226</f>
        <v>50</v>
      </c>
      <c r="G223" s="91">
        <f>G224+G226</f>
        <v>50</v>
      </c>
      <c r="H223" s="91">
        <f>H224+H226</f>
        <v>50</v>
      </c>
      <c r="I223" s="98"/>
    </row>
    <row r="224" spans="1:9" ht="18.75" customHeight="1">
      <c r="A224" s="31"/>
      <c r="B224" s="16"/>
      <c r="C224" s="90" t="s">
        <v>25</v>
      </c>
      <c r="D224" s="20"/>
      <c r="E224" s="91">
        <f>SUM(E225)</f>
        <v>50</v>
      </c>
      <c r="F224" s="91">
        <f>SUM(F225)</f>
        <v>50</v>
      </c>
      <c r="G224" s="91">
        <v>50</v>
      </c>
      <c r="H224" s="91">
        <f>SUM(H225)</f>
        <v>50</v>
      </c>
      <c r="I224" s="98"/>
    </row>
    <row r="225" spans="1:9" ht="18.75" customHeight="1">
      <c r="A225" s="31"/>
      <c r="B225" s="90"/>
      <c r="D225" s="20" t="s">
        <v>179</v>
      </c>
      <c r="E225" s="23">
        <v>50</v>
      </c>
      <c r="F225" s="23">
        <v>50</v>
      </c>
      <c r="G225" s="23">
        <v>50</v>
      </c>
      <c r="H225" s="23">
        <v>50</v>
      </c>
      <c r="I225" s="96"/>
    </row>
    <row r="226" spans="1:9" ht="18.75" customHeight="1">
      <c r="A226" s="31"/>
      <c r="B226" s="90"/>
      <c r="C226" s="90"/>
      <c r="D226" s="20"/>
      <c r="E226" s="23"/>
      <c r="F226" s="23"/>
      <c r="G226" s="23"/>
      <c r="H226" s="23"/>
      <c r="I226" s="96"/>
    </row>
    <row r="227" spans="1:9" ht="18.75" customHeight="1">
      <c r="A227" s="39"/>
      <c r="B227" s="92"/>
      <c r="C227" s="92"/>
      <c r="D227" s="34"/>
      <c r="E227" s="93"/>
      <c r="F227" s="93"/>
      <c r="G227" s="93"/>
      <c r="H227" s="93"/>
      <c r="I227" s="96"/>
    </row>
    <row r="228" spans="1:9" ht="18.75" customHeight="1">
      <c r="A228" s="16"/>
      <c r="B228" s="16"/>
      <c r="C228" s="16"/>
      <c r="D228" s="16"/>
      <c r="E228" s="96"/>
      <c r="F228" s="96"/>
      <c r="G228" s="96"/>
      <c r="H228" s="96"/>
      <c r="I228" s="96"/>
    </row>
    <row r="229" spans="1:9" ht="18.75" customHeight="1">
      <c r="A229" s="180" t="s">
        <v>388</v>
      </c>
      <c r="B229" s="180"/>
      <c r="C229" s="180"/>
      <c r="D229" s="180"/>
      <c r="E229" s="180"/>
      <c r="F229" s="180"/>
      <c r="G229" s="180"/>
      <c r="H229" s="180"/>
      <c r="I229" s="121"/>
    </row>
    <row r="230" spans="1:9" ht="18.75" customHeight="1">
      <c r="A230" s="87"/>
      <c r="B230" s="87"/>
      <c r="C230" s="87"/>
      <c r="D230" s="181" t="s">
        <v>367</v>
      </c>
      <c r="E230" s="181"/>
      <c r="F230" s="181"/>
      <c r="G230" s="181"/>
      <c r="H230" s="181"/>
      <c r="I230" s="122"/>
    </row>
    <row r="231" spans="1:9" ht="18.75" customHeight="1">
      <c r="A231" s="87"/>
      <c r="B231" s="87"/>
      <c r="C231" s="87"/>
      <c r="D231" s="172" t="s">
        <v>389</v>
      </c>
      <c r="E231" s="172"/>
      <c r="F231" s="172"/>
      <c r="G231" s="172"/>
      <c r="H231" s="172"/>
      <c r="I231" s="122"/>
    </row>
    <row r="232" spans="1:9" ht="18.75" customHeight="1">
      <c r="A232" s="87"/>
      <c r="B232" s="87"/>
      <c r="C232" s="87"/>
      <c r="D232" s="157" t="s">
        <v>390</v>
      </c>
      <c r="E232" s="157"/>
      <c r="F232" s="157"/>
      <c r="G232" s="157"/>
      <c r="H232" s="157"/>
      <c r="I232" s="122"/>
    </row>
  </sheetData>
  <sheetProtection/>
  <mergeCells count="10">
    <mergeCell ref="A229:H229"/>
    <mergeCell ref="D230:H230"/>
    <mergeCell ref="D231:H231"/>
    <mergeCell ref="G1:H1"/>
    <mergeCell ref="A2:H2"/>
    <mergeCell ref="A3:H3"/>
    <mergeCell ref="E4:H4"/>
    <mergeCell ref="E5:F5"/>
    <mergeCell ref="G5:H5"/>
    <mergeCell ref="A4:D6"/>
  </mergeCell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5"/>
  <sheetViews>
    <sheetView showZeros="0" zoomScale="120" zoomScaleNormal="120" zoomScalePageLayoutView="0" workbookViewId="0" topLeftCell="A1">
      <pane ySplit="6" topLeftCell="A97" activePane="bottomLeft" state="frozen"/>
      <selection pane="topLeft" activeCell="A1" sqref="A1"/>
      <selection pane="bottomLeft" activeCell="S110" sqref="S110"/>
    </sheetView>
  </sheetViews>
  <sheetFormatPr defaultColWidth="9.140625" defaultRowHeight="18.75" customHeight="1"/>
  <cols>
    <col min="1" max="1" width="2.57421875" style="50" customWidth="1"/>
    <col min="2" max="2" width="36.00390625" style="50" customWidth="1"/>
    <col min="3" max="3" width="8.7109375" style="51" customWidth="1"/>
    <col min="4" max="4" width="8.57421875" style="63" customWidth="1"/>
    <col min="5" max="5" width="7.7109375" style="63" customWidth="1"/>
    <col min="6" max="6" width="9.00390625" style="63" customWidth="1"/>
    <col min="7" max="7" width="7.421875" style="63" customWidth="1"/>
    <col min="8" max="8" width="8.7109375" style="63" customWidth="1"/>
    <col min="9" max="16384" width="9.00390625" style="17" customWidth="1"/>
  </cols>
  <sheetData>
    <row r="1" spans="6:8" ht="18.75" customHeight="1">
      <c r="F1" s="195" t="s">
        <v>66</v>
      </c>
      <c r="G1" s="195"/>
      <c r="H1" s="195"/>
    </row>
    <row r="2" ht="18.75" customHeight="1">
      <c r="A2" s="54" t="s">
        <v>240</v>
      </c>
    </row>
    <row r="4" spans="1:8" s="41" customFormat="1" ht="18.75" customHeight="1">
      <c r="A4" s="196" t="s">
        <v>70</v>
      </c>
      <c r="B4" s="197"/>
      <c r="C4" s="74" t="s">
        <v>71</v>
      </c>
      <c r="D4" s="194" t="s">
        <v>5</v>
      </c>
      <c r="E4" s="194"/>
      <c r="F4" s="194"/>
      <c r="G4" s="194"/>
      <c r="H4" s="194"/>
    </row>
    <row r="5" spans="1:8" s="41" customFormat="1" ht="18.75" customHeight="1">
      <c r="A5" s="198"/>
      <c r="B5" s="199"/>
      <c r="C5" s="75" t="s">
        <v>72</v>
      </c>
      <c r="D5" s="75" t="s">
        <v>8</v>
      </c>
      <c r="E5" s="75" t="s">
        <v>9</v>
      </c>
      <c r="F5" s="75" t="s">
        <v>6</v>
      </c>
      <c r="G5" s="75" t="s">
        <v>73</v>
      </c>
      <c r="H5" s="75" t="s">
        <v>7</v>
      </c>
    </row>
    <row r="6" spans="1:8" s="41" customFormat="1" ht="18.75" customHeight="1">
      <c r="A6" s="200"/>
      <c r="B6" s="201"/>
      <c r="C6" s="76"/>
      <c r="D6" s="76"/>
      <c r="E6" s="76"/>
      <c r="F6" s="77" t="s">
        <v>67</v>
      </c>
      <c r="G6" s="76"/>
      <c r="H6" s="76"/>
    </row>
    <row r="7" spans="1:8" s="41" customFormat="1" ht="18.75" customHeight="1">
      <c r="A7" s="124" t="s">
        <v>90</v>
      </c>
      <c r="B7" s="142"/>
      <c r="C7" s="120">
        <f aca="true" t="shared" si="0" ref="C7:H7">+C8+C24</f>
        <v>695</v>
      </c>
      <c r="D7" s="120">
        <f t="shared" si="0"/>
        <v>219</v>
      </c>
      <c r="E7" s="120">
        <f t="shared" si="0"/>
        <v>111</v>
      </c>
      <c r="F7" s="120">
        <f t="shared" si="0"/>
        <v>161</v>
      </c>
      <c r="G7" s="120">
        <f t="shared" si="0"/>
        <v>34</v>
      </c>
      <c r="H7" s="120">
        <f t="shared" si="0"/>
        <v>525</v>
      </c>
    </row>
    <row r="8" spans="1:8" s="41" customFormat="1" ht="18.75" customHeight="1">
      <c r="A8" s="126"/>
      <c r="B8" s="143" t="s">
        <v>68</v>
      </c>
      <c r="C8" s="120">
        <f aca="true" t="shared" si="1" ref="C8:H8">SUM(C9:C23)</f>
        <v>482</v>
      </c>
      <c r="D8" s="120">
        <f t="shared" si="1"/>
        <v>149</v>
      </c>
      <c r="E8" s="120">
        <f t="shared" si="1"/>
        <v>76</v>
      </c>
      <c r="F8" s="120">
        <f t="shared" si="1"/>
        <v>102</v>
      </c>
      <c r="G8" s="120">
        <f t="shared" si="1"/>
        <v>21</v>
      </c>
      <c r="H8" s="120">
        <f t="shared" si="1"/>
        <v>348</v>
      </c>
    </row>
    <row r="9" spans="1:8" s="41" customFormat="1" ht="18.75" customHeight="1">
      <c r="A9" s="126"/>
      <c r="B9" s="129" t="s">
        <v>69</v>
      </c>
      <c r="C9" s="26">
        <v>45</v>
      </c>
      <c r="D9" s="26">
        <v>16</v>
      </c>
      <c r="E9" s="26">
        <v>5</v>
      </c>
      <c r="F9" s="26">
        <v>6</v>
      </c>
      <c r="G9" s="26">
        <v>3</v>
      </c>
      <c r="H9" s="26">
        <v>30</v>
      </c>
    </row>
    <row r="10" spans="1:8" s="41" customFormat="1" ht="18.75" customHeight="1">
      <c r="A10" s="126"/>
      <c r="B10" s="129" t="s">
        <v>74</v>
      </c>
      <c r="C10" s="26">
        <v>45</v>
      </c>
      <c r="D10" s="26">
        <v>16</v>
      </c>
      <c r="E10" s="26">
        <v>5</v>
      </c>
      <c r="F10" s="26">
        <v>6</v>
      </c>
      <c r="G10" s="26">
        <v>3</v>
      </c>
      <c r="H10" s="26">
        <v>30</v>
      </c>
    </row>
    <row r="11" spans="1:8" s="41" customFormat="1" ht="18.75" customHeight="1">
      <c r="A11" s="126"/>
      <c r="B11" s="129" t="s">
        <v>75</v>
      </c>
      <c r="C11" s="26">
        <v>45</v>
      </c>
      <c r="D11" s="26">
        <v>16</v>
      </c>
      <c r="E11" s="26">
        <v>5</v>
      </c>
      <c r="F11" s="26">
        <v>6</v>
      </c>
      <c r="G11" s="26">
        <v>3</v>
      </c>
      <c r="H11" s="26">
        <v>30</v>
      </c>
    </row>
    <row r="12" spans="1:8" s="41" customFormat="1" ht="18.75" customHeight="1">
      <c r="A12" s="126"/>
      <c r="B12" s="129" t="s">
        <v>76</v>
      </c>
      <c r="C12" s="26">
        <v>45</v>
      </c>
      <c r="D12" s="26">
        <v>16</v>
      </c>
      <c r="E12" s="26">
        <v>5</v>
      </c>
      <c r="F12" s="26">
        <v>6</v>
      </c>
      <c r="G12" s="26">
        <v>3</v>
      </c>
      <c r="H12" s="26">
        <v>30</v>
      </c>
    </row>
    <row r="13" spans="1:8" s="41" customFormat="1" ht="18.75" customHeight="1">
      <c r="A13" s="126"/>
      <c r="B13" s="129" t="s">
        <v>77</v>
      </c>
      <c r="C13" s="26">
        <v>45</v>
      </c>
      <c r="D13" s="26">
        <v>16</v>
      </c>
      <c r="E13" s="26">
        <v>5</v>
      </c>
      <c r="F13" s="26">
        <v>6</v>
      </c>
      <c r="G13" s="26">
        <v>3</v>
      </c>
      <c r="H13" s="26">
        <v>30</v>
      </c>
    </row>
    <row r="14" spans="1:8" s="41" customFormat="1" ht="18.75" customHeight="1">
      <c r="A14" s="126"/>
      <c r="B14" s="129" t="s">
        <v>230</v>
      </c>
      <c r="C14" s="26">
        <v>45</v>
      </c>
      <c r="D14" s="26">
        <v>11</v>
      </c>
      <c r="E14" s="26">
        <v>8</v>
      </c>
      <c r="F14" s="26">
        <v>9</v>
      </c>
      <c r="G14" s="26">
        <v>2</v>
      </c>
      <c r="H14" s="26">
        <v>30</v>
      </c>
    </row>
    <row r="15" spans="1:8" s="41" customFormat="1" ht="18.75" customHeight="1">
      <c r="A15" s="126"/>
      <c r="B15" s="129" t="s">
        <v>78</v>
      </c>
      <c r="C15" s="26">
        <v>23</v>
      </c>
      <c r="D15" s="26">
        <v>6</v>
      </c>
      <c r="E15" s="26">
        <v>3</v>
      </c>
      <c r="F15" s="26">
        <v>6</v>
      </c>
      <c r="G15" s="26"/>
      <c r="H15" s="26">
        <v>15</v>
      </c>
    </row>
    <row r="16" spans="1:8" s="41" customFormat="1" ht="18.75" customHeight="1">
      <c r="A16" s="126"/>
      <c r="B16" s="129" t="s">
        <v>79</v>
      </c>
      <c r="C16" s="26">
        <v>23</v>
      </c>
      <c r="D16" s="26">
        <v>8</v>
      </c>
      <c r="E16" s="26">
        <v>7</v>
      </c>
      <c r="F16" s="26">
        <v>7</v>
      </c>
      <c r="G16" s="26">
        <v>1</v>
      </c>
      <c r="H16" s="26">
        <v>23</v>
      </c>
    </row>
    <row r="17" spans="1:8" s="41" customFormat="1" ht="18.75" customHeight="1">
      <c r="A17" s="126"/>
      <c r="B17" s="129" t="s">
        <v>80</v>
      </c>
      <c r="C17" s="26">
        <v>23</v>
      </c>
      <c r="D17" s="26">
        <v>2</v>
      </c>
      <c r="E17" s="26">
        <v>3</v>
      </c>
      <c r="F17" s="26">
        <v>5</v>
      </c>
      <c r="G17" s="26"/>
      <c r="H17" s="26">
        <v>10</v>
      </c>
    </row>
    <row r="18" spans="1:8" s="41" customFormat="1" ht="18.75" customHeight="1">
      <c r="A18" s="126"/>
      <c r="B18" s="129" t="s">
        <v>81</v>
      </c>
      <c r="C18" s="26">
        <v>23</v>
      </c>
      <c r="D18" s="26">
        <v>6</v>
      </c>
      <c r="E18" s="26">
        <v>2</v>
      </c>
      <c r="F18" s="26">
        <v>6</v>
      </c>
      <c r="G18" s="26">
        <v>1</v>
      </c>
      <c r="H18" s="26">
        <v>15</v>
      </c>
    </row>
    <row r="19" spans="1:8" s="41" customFormat="1" ht="18.75" customHeight="1">
      <c r="A19" s="126"/>
      <c r="B19" s="129" t="s">
        <v>361</v>
      </c>
      <c r="C19" s="26">
        <v>15</v>
      </c>
      <c r="D19" s="26">
        <v>6</v>
      </c>
      <c r="E19" s="26">
        <v>3</v>
      </c>
      <c r="F19" s="26">
        <v>6</v>
      </c>
      <c r="G19" s="26"/>
      <c r="H19" s="26">
        <v>15</v>
      </c>
    </row>
    <row r="20" spans="1:8" s="41" customFormat="1" ht="18.75" customHeight="1">
      <c r="A20" s="126"/>
      <c r="B20" s="129" t="s">
        <v>82</v>
      </c>
      <c r="C20" s="26">
        <v>45</v>
      </c>
      <c r="D20" s="26">
        <v>11</v>
      </c>
      <c r="E20" s="26">
        <v>12</v>
      </c>
      <c r="F20" s="26">
        <v>7</v>
      </c>
      <c r="G20" s="26"/>
      <c r="H20" s="26">
        <v>30</v>
      </c>
    </row>
    <row r="21" spans="1:8" s="41" customFormat="1" ht="18.75" customHeight="1">
      <c r="A21" s="126"/>
      <c r="B21" s="129" t="s">
        <v>83</v>
      </c>
      <c r="C21" s="26"/>
      <c r="D21" s="26"/>
      <c r="E21" s="26"/>
      <c r="F21" s="26"/>
      <c r="G21" s="26"/>
      <c r="H21" s="26"/>
    </row>
    <row r="22" spans="1:8" s="41" customFormat="1" ht="18.75" customHeight="1">
      <c r="A22" s="126"/>
      <c r="B22" s="129" t="s">
        <v>362</v>
      </c>
      <c r="C22" s="26">
        <v>40</v>
      </c>
      <c r="D22" s="26">
        <v>12</v>
      </c>
      <c r="E22" s="26">
        <v>8</v>
      </c>
      <c r="F22" s="26">
        <v>18</v>
      </c>
      <c r="G22" s="26">
        <v>2</v>
      </c>
      <c r="H22" s="26">
        <v>40</v>
      </c>
    </row>
    <row r="23" spans="1:8" s="41" customFormat="1" ht="18.75" customHeight="1">
      <c r="A23" s="126"/>
      <c r="B23" s="129" t="s">
        <v>363</v>
      </c>
      <c r="C23" s="26">
        <v>20</v>
      </c>
      <c r="D23" s="26">
        <v>7</v>
      </c>
      <c r="E23" s="26">
        <v>5</v>
      </c>
      <c r="F23" s="26">
        <v>8</v>
      </c>
      <c r="G23" s="26"/>
      <c r="H23" s="26">
        <v>20</v>
      </c>
    </row>
    <row r="24" spans="1:8" s="41" customFormat="1" ht="18.75" customHeight="1">
      <c r="A24" s="126"/>
      <c r="B24" s="143" t="s">
        <v>84</v>
      </c>
      <c r="C24" s="120">
        <f aca="true" t="shared" si="2" ref="C24:H24">SUM(C25:C32)</f>
        <v>213</v>
      </c>
      <c r="D24" s="120">
        <f t="shared" si="2"/>
        <v>70</v>
      </c>
      <c r="E24" s="120">
        <f t="shared" si="2"/>
        <v>35</v>
      </c>
      <c r="F24" s="120">
        <f t="shared" si="2"/>
        <v>59</v>
      </c>
      <c r="G24" s="120">
        <f t="shared" si="2"/>
        <v>13</v>
      </c>
      <c r="H24" s="120">
        <f t="shared" si="2"/>
        <v>177</v>
      </c>
    </row>
    <row r="25" spans="1:8" s="41" customFormat="1" ht="18.75" customHeight="1">
      <c r="A25" s="126"/>
      <c r="B25" s="129" t="s">
        <v>85</v>
      </c>
      <c r="C25" s="26">
        <v>40</v>
      </c>
      <c r="D25" s="26">
        <v>10</v>
      </c>
      <c r="E25" s="26">
        <v>4</v>
      </c>
      <c r="F25" s="26">
        <v>12</v>
      </c>
      <c r="G25" s="26">
        <v>4</v>
      </c>
      <c r="H25" s="26">
        <v>30</v>
      </c>
    </row>
    <row r="26" spans="1:8" s="41" customFormat="1" ht="18.75" customHeight="1">
      <c r="A26" s="126"/>
      <c r="B26" s="129" t="s">
        <v>86</v>
      </c>
      <c r="C26" s="26">
        <v>40</v>
      </c>
      <c r="D26" s="26">
        <v>14</v>
      </c>
      <c r="E26" s="26">
        <v>3</v>
      </c>
      <c r="F26" s="26">
        <v>10</v>
      </c>
      <c r="G26" s="26">
        <v>3</v>
      </c>
      <c r="H26" s="26">
        <v>30</v>
      </c>
    </row>
    <row r="27" spans="1:8" s="41" customFormat="1" ht="18.75" customHeight="1">
      <c r="A27" s="126"/>
      <c r="B27" s="129" t="s">
        <v>80</v>
      </c>
      <c r="C27" s="26">
        <v>22</v>
      </c>
      <c r="D27" s="26">
        <v>5</v>
      </c>
      <c r="E27" s="26">
        <v>10</v>
      </c>
      <c r="F27" s="26">
        <v>5</v>
      </c>
      <c r="G27" s="26"/>
      <c r="H27" s="26">
        <v>20</v>
      </c>
    </row>
    <row r="28" spans="1:8" s="41" customFormat="1" ht="18.75" customHeight="1">
      <c r="A28" s="126"/>
      <c r="B28" s="129" t="s">
        <v>78</v>
      </c>
      <c r="C28" s="26">
        <v>22</v>
      </c>
      <c r="D28" s="26">
        <v>6</v>
      </c>
      <c r="E28" s="26">
        <v>3</v>
      </c>
      <c r="F28" s="26">
        <v>6</v>
      </c>
      <c r="G28" s="26"/>
      <c r="H28" s="26">
        <v>15</v>
      </c>
    </row>
    <row r="29" spans="1:8" s="41" customFormat="1" ht="18.75" customHeight="1">
      <c r="A29" s="126"/>
      <c r="B29" s="129" t="s">
        <v>79</v>
      </c>
      <c r="C29" s="26">
        <v>22</v>
      </c>
      <c r="D29" s="26">
        <v>7</v>
      </c>
      <c r="E29" s="26">
        <v>5</v>
      </c>
      <c r="F29" s="26">
        <v>8</v>
      </c>
      <c r="G29" s="26">
        <v>2</v>
      </c>
      <c r="H29" s="26">
        <v>22</v>
      </c>
    </row>
    <row r="30" spans="1:8" s="41" customFormat="1" ht="18.75" customHeight="1">
      <c r="A30" s="126"/>
      <c r="B30" s="129" t="s">
        <v>81</v>
      </c>
      <c r="C30" s="26">
        <v>22</v>
      </c>
      <c r="D30" s="26">
        <v>6</v>
      </c>
      <c r="E30" s="26">
        <v>2</v>
      </c>
      <c r="F30" s="26">
        <v>6</v>
      </c>
      <c r="G30" s="26">
        <v>1</v>
      </c>
      <c r="H30" s="26">
        <v>15</v>
      </c>
    </row>
    <row r="31" spans="1:8" s="41" customFormat="1" ht="18.75" customHeight="1">
      <c r="A31" s="126"/>
      <c r="B31" s="129" t="s">
        <v>364</v>
      </c>
      <c r="C31" s="26">
        <v>30</v>
      </c>
      <c r="D31" s="26">
        <v>16</v>
      </c>
      <c r="E31" s="26">
        <v>5</v>
      </c>
      <c r="F31" s="26">
        <v>6</v>
      </c>
      <c r="G31" s="26">
        <v>3</v>
      </c>
      <c r="H31" s="26">
        <v>30</v>
      </c>
    </row>
    <row r="32" spans="1:8" s="41" customFormat="1" ht="18.75" customHeight="1">
      <c r="A32" s="126"/>
      <c r="B32" s="129" t="s">
        <v>365</v>
      </c>
      <c r="C32" s="26">
        <v>15</v>
      </c>
      <c r="D32" s="26">
        <v>6</v>
      </c>
      <c r="E32" s="26">
        <v>3</v>
      </c>
      <c r="F32" s="26">
        <v>6</v>
      </c>
      <c r="G32" s="26"/>
      <c r="H32" s="26">
        <v>15</v>
      </c>
    </row>
    <row r="33" spans="1:8" s="41" customFormat="1" ht="18.75" customHeight="1">
      <c r="A33" s="126"/>
      <c r="B33" s="129"/>
      <c r="C33" s="26"/>
      <c r="D33" s="26"/>
      <c r="E33" s="26"/>
      <c r="F33" s="26"/>
      <c r="G33" s="26"/>
      <c r="H33" s="26"/>
    </row>
    <row r="34" spans="1:8" s="41" customFormat="1" ht="18.75" customHeight="1">
      <c r="A34" s="156" t="s">
        <v>91</v>
      </c>
      <c r="B34" s="66"/>
      <c r="C34" s="64">
        <f aca="true" t="shared" si="3" ref="C34:H34">SUM(C35:C56)</f>
        <v>885</v>
      </c>
      <c r="D34" s="64">
        <f t="shared" si="3"/>
        <v>406</v>
      </c>
      <c r="E34" s="64">
        <f t="shared" si="3"/>
        <v>155</v>
      </c>
      <c r="F34" s="64">
        <f t="shared" si="3"/>
        <v>223</v>
      </c>
      <c r="G34" s="64">
        <f t="shared" si="3"/>
        <v>117</v>
      </c>
      <c r="H34" s="64">
        <f t="shared" si="3"/>
        <v>901</v>
      </c>
    </row>
    <row r="35" spans="1:8" s="41" customFormat="1" ht="18.75" customHeight="1">
      <c r="A35" s="65"/>
      <c r="B35" s="66" t="s">
        <v>105</v>
      </c>
      <c r="C35" s="48">
        <v>50</v>
      </c>
      <c r="D35" s="48">
        <v>13</v>
      </c>
      <c r="E35" s="48">
        <v>20</v>
      </c>
      <c r="F35" s="48">
        <v>13</v>
      </c>
      <c r="G35" s="48">
        <v>20</v>
      </c>
      <c r="H35" s="48">
        <f aca="true" t="shared" si="4" ref="H35:H56">SUM(D35:G35)</f>
        <v>66</v>
      </c>
    </row>
    <row r="36" spans="1:8" s="41" customFormat="1" ht="18.75" customHeight="1">
      <c r="A36" s="65"/>
      <c r="B36" s="66" t="s">
        <v>276</v>
      </c>
      <c r="C36" s="48">
        <v>30</v>
      </c>
      <c r="D36" s="48">
        <v>15</v>
      </c>
      <c r="E36" s="48">
        <v>3</v>
      </c>
      <c r="F36" s="48">
        <v>8</v>
      </c>
      <c r="G36" s="48">
        <v>4</v>
      </c>
      <c r="H36" s="48">
        <f t="shared" si="4"/>
        <v>30</v>
      </c>
    </row>
    <row r="37" spans="1:8" s="41" customFormat="1" ht="18.75" customHeight="1">
      <c r="A37" s="65"/>
      <c r="B37" s="66" t="s">
        <v>277</v>
      </c>
      <c r="C37" s="48">
        <v>30</v>
      </c>
      <c r="D37" s="48">
        <v>15</v>
      </c>
      <c r="E37" s="48">
        <v>3</v>
      </c>
      <c r="F37" s="48">
        <v>8</v>
      </c>
      <c r="G37" s="48">
        <v>4</v>
      </c>
      <c r="H37" s="48">
        <f t="shared" si="4"/>
        <v>30</v>
      </c>
    </row>
    <row r="38" spans="1:8" s="41" customFormat="1" ht="18.75" customHeight="1">
      <c r="A38" s="65"/>
      <c r="B38" s="66" t="s">
        <v>106</v>
      </c>
      <c r="C38" s="48">
        <v>40</v>
      </c>
      <c r="D38" s="48">
        <v>20</v>
      </c>
      <c r="E38" s="48">
        <v>4</v>
      </c>
      <c r="F38" s="48">
        <v>10</v>
      </c>
      <c r="G38" s="48">
        <v>6</v>
      </c>
      <c r="H38" s="48">
        <f t="shared" si="4"/>
        <v>40</v>
      </c>
    </row>
    <row r="39" spans="1:8" s="41" customFormat="1" ht="18.75" customHeight="1">
      <c r="A39" s="67"/>
      <c r="B39" s="68" t="s">
        <v>107</v>
      </c>
      <c r="C39" s="69">
        <v>40</v>
      </c>
      <c r="D39" s="69">
        <v>21</v>
      </c>
      <c r="E39" s="69">
        <v>3</v>
      </c>
      <c r="F39" s="69">
        <v>10</v>
      </c>
      <c r="G39" s="69">
        <v>6</v>
      </c>
      <c r="H39" s="69">
        <f t="shared" si="4"/>
        <v>40</v>
      </c>
    </row>
    <row r="40" spans="1:8" s="41" customFormat="1" ht="18.75" customHeight="1">
      <c r="A40" s="65"/>
      <c r="B40" s="66" t="s">
        <v>108</v>
      </c>
      <c r="C40" s="48">
        <v>60</v>
      </c>
      <c r="D40" s="48">
        <v>30</v>
      </c>
      <c r="E40" s="48">
        <v>7</v>
      </c>
      <c r="F40" s="48">
        <v>15</v>
      </c>
      <c r="G40" s="48">
        <v>8</v>
      </c>
      <c r="H40" s="48">
        <f t="shared" si="4"/>
        <v>60</v>
      </c>
    </row>
    <row r="41" spans="1:8" s="41" customFormat="1" ht="18.75" customHeight="1">
      <c r="A41" s="65"/>
      <c r="B41" s="66" t="s">
        <v>109</v>
      </c>
      <c r="C41" s="48">
        <v>35</v>
      </c>
      <c r="D41" s="48">
        <v>18</v>
      </c>
      <c r="E41" s="48">
        <v>7</v>
      </c>
      <c r="F41" s="48">
        <v>5</v>
      </c>
      <c r="G41" s="48">
        <v>5</v>
      </c>
      <c r="H41" s="48">
        <f t="shared" si="4"/>
        <v>35</v>
      </c>
    </row>
    <row r="42" spans="1:8" s="41" customFormat="1" ht="18.75" customHeight="1">
      <c r="A42" s="65"/>
      <c r="B42" s="66" t="s">
        <v>278</v>
      </c>
      <c r="C42" s="48">
        <v>20</v>
      </c>
      <c r="D42" s="48">
        <v>10</v>
      </c>
      <c r="E42" s="48">
        <v>3</v>
      </c>
      <c r="F42" s="48">
        <v>5</v>
      </c>
      <c r="G42" s="48">
        <v>2</v>
      </c>
      <c r="H42" s="48">
        <f t="shared" si="4"/>
        <v>20</v>
      </c>
    </row>
    <row r="43" spans="1:8" s="41" customFormat="1" ht="18.75" customHeight="1">
      <c r="A43" s="65"/>
      <c r="B43" s="66" t="s">
        <v>279</v>
      </c>
      <c r="C43" s="48">
        <v>20</v>
      </c>
      <c r="D43" s="48">
        <v>10</v>
      </c>
      <c r="E43" s="48">
        <v>3</v>
      </c>
      <c r="F43" s="48">
        <v>5</v>
      </c>
      <c r="G43" s="48">
        <v>2</v>
      </c>
      <c r="H43" s="48">
        <f t="shared" si="4"/>
        <v>20</v>
      </c>
    </row>
    <row r="44" spans="1:8" s="41" customFormat="1" ht="18.75" customHeight="1">
      <c r="A44" s="65"/>
      <c r="B44" s="66" t="s">
        <v>86</v>
      </c>
      <c r="C44" s="48">
        <v>50</v>
      </c>
      <c r="D44" s="48">
        <v>25</v>
      </c>
      <c r="E44" s="48">
        <v>6</v>
      </c>
      <c r="F44" s="48">
        <v>13</v>
      </c>
      <c r="G44" s="48">
        <v>6</v>
      </c>
      <c r="H44" s="48">
        <f t="shared" si="4"/>
        <v>50</v>
      </c>
    </row>
    <row r="45" spans="1:8" s="41" customFormat="1" ht="18.75" customHeight="1">
      <c r="A45" s="65"/>
      <c r="B45" s="66" t="s">
        <v>110</v>
      </c>
      <c r="C45" s="48">
        <v>25</v>
      </c>
      <c r="D45" s="48">
        <v>5</v>
      </c>
      <c r="E45" s="48">
        <v>10</v>
      </c>
      <c r="F45" s="48">
        <v>5</v>
      </c>
      <c r="G45" s="48">
        <v>5</v>
      </c>
      <c r="H45" s="48">
        <f t="shared" si="4"/>
        <v>25</v>
      </c>
    </row>
    <row r="46" spans="1:8" s="41" customFormat="1" ht="18.75" customHeight="1">
      <c r="A46" s="65"/>
      <c r="B46" s="66" t="s">
        <v>111</v>
      </c>
      <c r="C46" s="48">
        <v>25</v>
      </c>
      <c r="D46" s="48">
        <v>5</v>
      </c>
      <c r="E46" s="48">
        <v>10</v>
      </c>
      <c r="F46" s="48">
        <v>5</v>
      </c>
      <c r="G46" s="48">
        <v>5</v>
      </c>
      <c r="H46" s="48">
        <f t="shared" si="4"/>
        <v>25</v>
      </c>
    </row>
    <row r="47" spans="1:8" s="41" customFormat="1" ht="18.75" customHeight="1">
      <c r="A47" s="65"/>
      <c r="B47" s="66" t="s">
        <v>112</v>
      </c>
      <c r="C47" s="48">
        <v>50</v>
      </c>
      <c r="D47" s="48">
        <v>30</v>
      </c>
      <c r="E47" s="48">
        <v>3</v>
      </c>
      <c r="F47" s="48">
        <v>17</v>
      </c>
      <c r="G47" s="48"/>
      <c r="H47" s="48">
        <f t="shared" si="4"/>
        <v>50</v>
      </c>
    </row>
    <row r="48" spans="1:8" s="41" customFormat="1" ht="18.75" customHeight="1">
      <c r="A48" s="65"/>
      <c r="B48" s="66" t="s">
        <v>225</v>
      </c>
      <c r="C48" s="48">
        <v>50</v>
      </c>
      <c r="D48" s="48">
        <v>20</v>
      </c>
      <c r="E48" s="48">
        <v>7</v>
      </c>
      <c r="F48" s="48">
        <v>13</v>
      </c>
      <c r="G48" s="48">
        <v>10</v>
      </c>
      <c r="H48" s="48">
        <f t="shared" si="4"/>
        <v>50</v>
      </c>
    </row>
    <row r="49" spans="1:8" s="41" customFormat="1" ht="18.75" customHeight="1">
      <c r="A49" s="65"/>
      <c r="B49" s="66" t="s">
        <v>223</v>
      </c>
      <c r="C49" s="48">
        <v>40</v>
      </c>
      <c r="D49" s="48">
        <v>16</v>
      </c>
      <c r="E49" s="48">
        <v>8</v>
      </c>
      <c r="F49" s="48">
        <v>10</v>
      </c>
      <c r="G49" s="48">
        <v>6</v>
      </c>
      <c r="H49" s="48">
        <f t="shared" si="4"/>
        <v>40</v>
      </c>
    </row>
    <row r="50" spans="1:8" s="41" customFormat="1" ht="18.75" customHeight="1">
      <c r="A50" s="65"/>
      <c r="B50" s="66" t="s">
        <v>224</v>
      </c>
      <c r="C50" s="48">
        <v>40</v>
      </c>
      <c r="D50" s="48">
        <v>16</v>
      </c>
      <c r="E50" s="48">
        <v>8</v>
      </c>
      <c r="F50" s="48">
        <v>10</v>
      </c>
      <c r="G50" s="48">
        <v>6</v>
      </c>
      <c r="H50" s="48">
        <f t="shared" si="4"/>
        <v>40</v>
      </c>
    </row>
    <row r="51" spans="1:8" s="41" customFormat="1" ht="18.75" customHeight="1">
      <c r="A51" s="65"/>
      <c r="B51" s="66" t="s">
        <v>113</v>
      </c>
      <c r="C51" s="48">
        <v>50</v>
      </c>
      <c r="D51" s="48">
        <v>23</v>
      </c>
      <c r="E51" s="48">
        <v>10</v>
      </c>
      <c r="F51" s="48">
        <v>13</v>
      </c>
      <c r="G51" s="48">
        <v>4</v>
      </c>
      <c r="H51" s="48">
        <f t="shared" si="4"/>
        <v>50</v>
      </c>
    </row>
    <row r="52" spans="1:8" s="41" customFormat="1" ht="18.75" customHeight="1">
      <c r="A52" s="65"/>
      <c r="B52" s="66" t="s">
        <v>114</v>
      </c>
      <c r="C52" s="48">
        <v>40</v>
      </c>
      <c r="D52" s="48">
        <v>16</v>
      </c>
      <c r="E52" s="48">
        <v>10</v>
      </c>
      <c r="F52" s="48">
        <v>10</v>
      </c>
      <c r="G52" s="48">
        <v>4</v>
      </c>
      <c r="H52" s="48">
        <f t="shared" si="4"/>
        <v>40</v>
      </c>
    </row>
    <row r="53" spans="1:8" s="41" customFormat="1" ht="18.75" customHeight="1">
      <c r="A53" s="65"/>
      <c r="B53" s="66" t="s">
        <v>115</v>
      </c>
      <c r="C53" s="48">
        <v>50</v>
      </c>
      <c r="D53" s="48">
        <v>30</v>
      </c>
      <c r="E53" s="48">
        <v>3</v>
      </c>
      <c r="F53" s="48">
        <v>15</v>
      </c>
      <c r="G53" s="48">
        <v>2</v>
      </c>
      <c r="H53" s="48">
        <f t="shared" si="4"/>
        <v>50</v>
      </c>
    </row>
    <row r="54" spans="1:8" s="41" customFormat="1" ht="18.75" customHeight="1">
      <c r="A54" s="65"/>
      <c r="B54" s="66" t="s">
        <v>221</v>
      </c>
      <c r="C54" s="48">
        <v>50</v>
      </c>
      <c r="D54" s="48">
        <v>25</v>
      </c>
      <c r="E54" s="48">
        <v>9</v>
      </c>
      <c r="F54" s="48">
        <v>12</v>
      </c>
      <c r="G54" s="48">
        <v>4</v>
      </c>
      <c r="H54" s="48">
        <f t="shared" si="4"/>
        <v>50</v>
      </c>
    </row>
    <row r="55" spans="1:8" s="41" customFormat="1" ht="18.75" customHeight="1">
      <c r="A55" s="65"/>
      <c r="B55" s="66" t="s">
        <v>280</v>
      </c>
      <c r="C55" s="48">
        <v>50</v>
      </c>
      <c r="D55" s="48">
        <v>25</v>
      </c>
      <c r="E55" s="48">
        <v>10</v>
      </c>
      <c r="F55" s="48">
        <v>11</v>
      </c>
      <c r="G55" s="48">
        <v>4</v>
      </c>
      <c r="H55" s="48">
        <f t="shared" si="4"/>
        <v>50</v>
      </c>
    </row>
    <row r="56" spans="1:8" s="41" customFormat="1" ht="18.75" customHeight="1">
      <c r="A56" s="65"/>
      <c r="B56" s="66" t="s">
        <v>116</v>
      </c>
      <c r="C56" s="48">
        <v>40</v>
      </c>
      <c r="D56" s="48">
        <v>18</v>
      </c>
      <c r="E56" s="48">
        <v>8</v>
      </c>
      <c r="F56" s="48">
        <v>10</v>
      </c>
      <c r="G56" s="48">
        <v>4</v>
      </c>
      <c r="H56" s="48">
        <f t="shared" si="4"/>
        <v>40</v>
      </c>
    </row>
    <row r="57" spans="1:8" s="41" customFormat="1" ht="18.75" customHeight="1">
      <c r="A57" s="124" t="s">
        <v>117</v>
      </c>
      <c r="B57" s="129"/>
      <c r="C57" s="120">
        <f>SUM(C58:C70)</f>
        <v>815</v>
      </c>
      <c r="D57" s="120">
        <f>SUM(D58:D69)</f>
        <v>299</v>
      </c>
      <c r="E57" s="120">
        <f>SUM(E58:E69)</f>
        <v>110</v>
      </c>
      <c r="F57" s="120">
        <f>SUM(F58:F69)</f>
        <v>135</v>
      </c>
      <c r="G57" s="120">
        <f>SUM(G58:G69)</f>
        <v>31</v>
      </c>
      <c r="H57" s="120">
        <f>SUM(H58:H69)</f>
        <v>575</v>
      </c>
    </row>
    <row r="58" spans="1:8" s="41" customFormat="1" ht="18.75" customHeight="1">
      <c r="A58" s="126"/>
      <c r="B58" s="20" t="s">
        <v>134</v>
      </c>
      <c r="C58" s="26">
        <v>55</v>
      </c>
      <c r="D58" s="26">
        <v>31</v>
      </c>
      <c r="E58" s="26">
        <v>10</v>
      </c>
      <c r="F58" s="26">
        <v>14</v>
      </c>
      <c r="G58" s="26"/>
      <c r="H58" s="26">
        <f aca="true" t="shared" si="5" ref="H58:H69">SUM(D58:G58)</f>
        <v>55</v>
      </c>
    </row>
    <row r="59" spans="1:8" s="41" customFormat="1" ht="37.5">
      <c r="A59" s="126"/>
      <c r="B59" s="133" t="s">
        <v>219</v>
      </c>
      <c r="C59" s="26">
        <v>90</v>
      </c>
      <c r="D59" s="26">
        <v>25</v>
      </c>
      <c r="E59" s="26">
        <v>10</v>
      </c>
      <c r="F59" s="26">
        <v>15</v>
      </c>
      <c r="G59" s="26">
        <v>10</v>
      </c>
      <c r="H59" s="26">
        <f t="shared" si="5"/>
        <v>60</v>
      </c>
    </row>
    <row r="60" spans="1:8" s="41" customFormat="1" ht="37.5">
      <c r="A60" s="126"/>
      <c r="B60" s="133" t="s">
        <v>220</v>
      </c>
      <c r="C60" s="26">
        <v>90</v>
      </c>
      <c r="D60" s="26">
        <v>25</v>
      </c>
      <c r="E60" s="26">
        <v>10</v>
      </c>
      <c r="F60" s="26">
        <v>15</v>
      </c>
      <c r="G60" s="26">
        <v>10</v>
      </c>
      <c r="H60" s="26">
        <f t="shared" si="5"/>
        <v>60</v>
      </c>
    </row>
    <row r="61" spans="1:8" s="41" customFormat="1" ht="37.5">
      <c r="A61" s="126"/>
      <c r="B61" s="133" t="s">
        <v>338</v>
      </c>
      <c r="C61" s="26">
        <v>60</v>
      </c>
      <c r="D61" s="26"/>
      <c r="E61" s="26"/>
      <c r="F61" s="26"/>
      <c r="G61" s="26"/>
      <c r="H61" s="26">
        <f t="shared" si="5"/>
        <v>0</v>
      </c>
    </row>
    <row r="62" spans="1:8" s="41" customFormat="1" ht="18.75" customHeight="1">
      <c r="A62" s="126"/>
      <c r="B62" s="20" t="s">
        <v>339</v>
      </c>
      <c r="C62" s="26">
        <v>100</v>
      </c>
      <c r="D62" s="26">
        <v>30</v>
      </c>
      <c r="E62" s="26">
        <v>15</v>
      </c>
      <c r="F62" s="26">
        <v>15</v>
      </c>
      <c r="G62" s="26"/>
      <c r="H62" s="26">
        <f t="shared" si="5"/>
        <v>60</v>
      </c>
    </row>
    <row r="63" spans="1:8" s="41" customFormat="1" ht="18.75" customHeight="1">
      <c r="A63" s="126"/>
      <c r="B63" s="20" t="s">
        <v>135</v>
      </c>
      <c r="C63" s="26">
        <v>50</v>
      </c>
      <c r="D63" s="26">
        <v>30</v>
      </c>
      <c r="E63" s="26">
        <v>15</v>
      </c>
      <c r="F63" s="26">
        <v>15</v>
      </c>
      <c r="G63" s="26"/>
      <c r="H63" s="26">
        <f t="shared" si="5"/>
        <v>60</v>
      </c>
    </row>
    <row r="64" spans="1:8" s="41" customFormat="1" ht="18.75" customHeight="1">
      <c r="A64" s="126"/>
      <c r="B64" s="20" t="s">
        <v>136</v>
      </c>
      <c r="C64" s="26">
        <v>50</v>
      </c>
      <c r="D64" s="26">
        <v>23</v>
      </c>
      <c r="E64" s="26">
        <v>15</v>
      </c>
      <c r="F64" s="26">
        <v>6</v>
      </c>
      <c r="G64" s="26">
        <v>6</v>
      </c>
      <c r="H64" s="26">
        <f t="shared" si="5"/>
        <v>50</v>
      </c>
    </row>
    <row r="65" spans="1:8" s="41" customFormat="1" ht="18.75" customHeight="1">
      <c r="A65" s="126"/>
      <c r="B65" s="20" t="s">
        <v>137</v>
      </c>
      <c r="C65" s="26">
        <v>60</v>
      </c>
      <c r="D65" s="26">
        <v>25</v>
      </c>
      <c r="E65" s="26">
        <v>5</v>
      </c>
      <c r="F65" s="26">
        <v>10</v>
      </c>
      <c r="G65" s="26"/>
      <c r="H65" s="26">
        <f t="shared" si="5"/>
        <v>40</v>
      </c>
    </row>
    <row r="66" spans="1:8" s="41" customFormat="1" ht="18.75" customHeight="1">
      <c r="A66" s="126"/>
      <c r="B66" s="20" t="s">
        <v>138</v>
      </c>
      <c r="C66" s="26">
        <v>50</v>
      </c>
      <c r="D66" s="26">
        <v>29</v>
      </c>
      <c r="E66" s="26">
        <v>5</v>
      </c>
      <c r="F66" s="26">
        <v>11</v>
      </c>
      <c r="G66" s="26">
        <v>5</v>
      </c>
      <c r="H66" s="26">
        <f t="shared" si="5"/>
        <v>50</v>
      </c>
    </row>
    <row r="67" spans="1:8" s="41" customFormat="1" ht="18.75" customHeight="1">
      <c r="A67" s="126"/>
      <c r="B67" s="20" t="s">
        <v>77</v>
      </c>
      <c r="C67" s="26">
        <v>50</v>
      </c>
      <c r="D67" s="26">
        <v>28</v>
      </c>
      <c r="E67" s="26">
        <v>10</v>
      </c>
      <c r="F67" s="26">
        <v>12</v>
      </c>
      <c r="G67" s="26"/>
      <c r="H67" s="26">
        <f t="shared" si="5"/>
        <v>50</v>
      </c>
    </row>
    <row r="68" spans="1:8" s="41" customFormat="1" ht="18.75" customHeight="1">
      <c r="A68" s="126"/>
      <c r="B68" s="20" t="s">
        <v>139</v>
      </c>
      <c r="C68" s="26">
        <v>50</v>
      </c>
      <c r="D68" s="26">
        <v>28</v>
      </c>
      <c r="E68" s="26">
        <v>10</v>
      </c>
      <c r="F68" s="26">
        <v>12</v>
      </c>
      <c r="G68" s="26"/>
      <c r="H68" s="26">
        <f t="shared" si="5"/>
        <v>50</v>
      </c>
    </row>
    <row r="69" spans="1:8" s="41" customFormat="1" ht="18.75" customHeight="1">
      <c r="A69" s="126"/>
      <c r="B69" s="20" t="s">
        <v>140</v>
      </c>
      <c r="C69" s="26">
        <v>60</v>
      </c>
      <c r="D69" s="26">
        <v>25</v>
      </c>
      <c r="E69" s="26">
        <v>5</v>
      </c>
      <c r="F69" s="26">
        <v>10</v>
      </c>
      <c r="G69" s="26"/>
      <c r="H69" s="26">
        <f t="shared" si="5"/>
        <v>40</v>
      </c>
    </row>
    <row r="70" spans="1:8" s="41" customFormat="1" ht="18.75" customHeight="1">
      <c r="A70" s="126"/>
      <c r="B70" s="20" t="s">
        <v>217</v>
      </c>
      <c r="C70" s="23">
        <v>50</v>
      </c>
      <c r="D70" s="26"/>
      <c r="E70" s="26"/>
      <c r="F70" s="26"/>
      <c r="G70" s="26"/>
      <c r="H70" s="26"/>
    </row>
    <row r="71" spans="1:8" s="41" customFormat="1" ht="18.75" customHeight="1">
      <c r="A71" s="127"/>
      <c r="B71" s="92"/>
      <c r="C71" s="93"/>
      <c r="D71" s="35"/>
      <c r="E71" s="35"/>
      <c r="F71" s="35"/>
      <c r="G71" s="35"/>
      <c r="H71" s="35"/>
    </row>
    <row r="72" spans="1:8" s="41" customFormat="1" ht="18.75" customHeight="1">
      <c r="A72" s="156" t="s">
        <v>141</v>
      </c>
      <c r="B72" s="125"/>
      <c r="C72" s="120">
        <f aca="true" t="shared" si="6" ref="C72:H72">SUM(C73:C80)</f>
        <v>400</v>
      </c>
      <c r="D72" s="120">
        <f t="shared" si="6"/>
        <v>185</v>
      </c>
      <c r="E72" s="120">
        <f t="shared" si="6"/>
        <v>89</v>
      </c>
      <c r="F72" s="120">
        <f t="shared" si="6"/>
        <v>95</v>
      </c>
      <c r="G72" s="120">
        <f t="shared" si="6"/>
        <v>31</v>
      </c>
      <c r="H72" s="120">
        <f t="shared" si="6"/>
        <v>400</v>
      </c>
    </row>
    <row r="73" spans="1:8" s="41" customFormat="1" ht="18.75" customHeight="1">
      <c r="A73" s="126"/>
      <c r="B73" s="16" t="s">
        <v>149</v>
      </c>
      <c r="C73" s="26">
        <v>60</v>
      </c>
      <c r="D73" s="26">
        <v>30</v>
      </c>
      <c r="E73" s="26">
        <v>15</v>
      </c>
      <c r="F73" s="26">
        <v>15</v>
      </c>
      <c r="G73" s="26"/>
      <c r="H73" s="26">
        <f aca="true" t="shared" si="7" ref="H73:H98">SUM(D73:G73)</f>
        <v>60</v>
      </c>
    </row>
    <row r="74" spans="1:8" s="41" customFormat="1" ht="18.75" customHeight="1">
      <c r="A74" s="126"/>
      <c r="B74" s="16" t="s">
        <v>150</v>
      </c>
      <c r="C74" s="26">
        <v>60</v>
      </c>
      <c r="D74" s="26">
        <v>30</v>
      </c>
      <c r="E74" s="26">
        <v>15</v>
      </c>
      <c r="F74" s="26">
        <v>15</v>
      </c>
      <c r="G74" s="26"/>
      <c r="H74" s="26">
        <f t="shared" si="7"/>
        <v>60</v>
      </c>
    </row>
    <row r="75" spans="1:8" ht="18.75" customHeight="1">
      <c r="A75" s="31"/>
      <c r="B75" s="16" t="s">
        <v>151</v>
      </c>
      <c r="C75" s="26">
        <v>60</v>
      </c>
      <c r="D75" s="26">
        <v>30</v>
      </c>
      <c r="E75" s="26">
        <v>15</v>
      </c>
      <c r="F75" s="26">
        <v>15</v>
      </c>
      <c r="G75" s="26"/>
      <c r="H75" s="26">
        <f t="shared" si="7"/>
        <v>60</v>
      </c>
    </row>
    <row r="76" spans="1:8" ht="18.75" customHeight="1">
      <c r="A76" s="31"/>
      <c r="B76" s="16" t="s">
        <v>152</v>
      </c>
      <c r="C76" s="26"/>
      <c r="D76" s="26"/>
      <c r="E76" s="26"/>
      <c r="F76" s="26"/>
      <c r="G76" s="26"/>
      <c r="H76" s="26">
        <f t="shared" si="7"/>
        <v>0</v>
      </c>
    </row>
    <row r="77" spans="1:8" ht="18.75" customHeight="1">
      <c r="A77" s="31"/>
      <c r="B77" s="16" t="s">
        <v>287</v>
      </c>
      <c r="C77" s="26">
        <v>50</v>
      </c>
      <c r="D77" s="26">
        <v>25</v>
      </c>
      <c r="E77" s="26">
        <v>12</v>
      </c>
      <c r="F77" s="26">
        <v>13</v>
      </c>
      <c r="G77" s="26"/>
      <c r="H77" s="26">
        <f t="shared" si="7"/>
        <v>50</v>
      </c>
    </row>
    <row r="78" spans="1:8" ht="18.75" customHeight="1">
      <c r="A78" s="31"/>
      <c r="B78" s="16" t="s">
        <v>288</v>
      </c>
      <c r="C78" s="26">
        <v>50</v>
      </c>
      <c r="D78" s="26">
        <v>25</v>
      </c>
      <c r="E78" s="26">
        <v>12</v>
      </c>
      <c r="F78" s="26">
        <v>13</v>
      </c>
      <c r="G78" s="26"/>
      <c r="H78" s="26">
        <f t="shared" si="7"/>
        <v>50</v>
      </c>
    </row>
    <row r="79" spans="1:8" ht="18.75" customHeight="1">
      <c r="A79" s="31"/>
      <c r="B79" s="128" t="s">
        <v>289</v>
      </c>
      <c r="C79" s="26">
        <v>60</v>
      </c>
      <c r="D79" s="26">
        <v>30</v>
      </c>
      <c r="E79" s="26">
        <v>15</v>
      </c>
      <c r="F79" s="26">
        <v>15</v>
      </c>
      <c r="G79" s="26"/>
      <c r="H79" s="26">
        <f t="shared" si="7"/>
        <v>60</v>
      </c>
    </row>
    <row r="80" spans="1:8" ht="18.75" customHeight="1">
      <c r="A80" s="31"/>
      <c r="B80" s="16" t="s">
        <v>153</v>
      </c>
      <c r="C80" s="23">
        <v>60</v>
      </c>
      <c r="D80" s="26">
        <v>15</v>
      </c>
      <c r="E80" s="26">
        <v>5</v>
      </c>
      <c r="F80" s="26">
        <v>9</v>
      </c>
      <c r="G80" s="26">
        <v>31</v>
      </c>
      <c r="H80" s="26">
        <f t="shared" si="7"/>
        <v>60</v>
      </c>
    </row>
    <row r="81" spans="1:8" ht="18.75" customHeight="1">
      <c r="A81" s="111"/>
      <c r="B81" s="114"/>
      <c r="C81" s="115"/>
      <c r="D81" s="106"/>
      <c r="E81" s="106"/>
      <c r="F81" s="106"/>
      <c r="G81" s="106"/>
      <c r="H81" s="106">
        <f t="shared" si="7"/>
        <v>0</v>
      </c>
    </row>
    <row r="82" spans="1:8" ht="18.75" customHeight="1">
      <c r="A82" s="46" t="s">
        <v>154</v>
      </c>
      <c r="B82" s="52"/>
      <c r="C82" s="57">
        <f>SUM(C83:C85)</f>
        <v>240</v>
      </c>
      <c r="D82" s="57">
        <f>SUM(D83:D85)</f>
        <v>144</v>
      </c>
      <c r="E82" s="57">
        <f>SUM(E83:E85)</f>
        <v>36</v>
      </c>
      <c r="F82" s="57">
        <f>SUM(F83:F85)</f>
        <v>60</v>
      </c>
      <c r="G82" s="57">
        <f>SUM(G83:G85)</f>
        <v>0</v>
      </c>
      <c r="H82" s="64">
        <f t="shared" si="7"/>
        <v>240</v>
      </c>
    </row>
    <row r="83" spans="1:8" ht="18.75" customHeight="1">
      <c r="A83" s="56"/>
      <c r="B83" s="47" t="s">
        <v>160</v>
      </c>
      <c r="C83" s="58">
        <v>120</v>
      </c>
      <c r="D83" s="48">
        <v>72</v>
      </c>
      <c r="E83" s="48">
        <v>18</v>
      </c>
      <c r="F83" s="48">
        <v>30</v>
      </c>
      <c r="G83" s="48"/>
      <c r="H83" s="48">
        <f t="shared" si="7"/>
        <v>120</v>
      </c>
    </row>
    <row r="84" spans="1:8" ht="18.75" customHeight="1">
      <c r="A84" s="56"/>
      <c r="B84" s="47" t="s">
        <v>161</v>
      </c>
      <c r="C84" s="58">
        <v>60</v>
      </c>
      <c r="D84" s="48">
        <v>36</v>
      </c>
      <c r="E84" s="48">
        <v>9</v>
      </c>
      <c r="F84" s="48">
        <v>15</v>
      </c>
      <c r="G84" s="48"/>
      <c r="H84" s="48">
        <f t="shared" si="7"/>
        <v>60</v>
      </c>
    </row>
    <row r="85" spans="1:8" ht="18.75" customHeight="1">
      <c r="A85" s="56"/>
      <c r="B85" s="47" t="s">
        <v>162</v>
      </c>
      <c r="C85" s="58">
        <v>60</v>
      </c>
      <c r="D85" s="48">
        <v>36</v>
      </c>
      <c r="E85" s="48">
        <v>9</v>
      </c>
      <c r="F85" s="48">
        <v>15</v>
      </c>
      <c r="G85" s="48"/>
      <c r="H85" s="48">
        <f t="shared" si="7"/>
        <v>60</v>
      </c>
    </row>
    <row r="86" spans="1:8" ht="18.75" customHeight="1">
      <c r="A86" s="56"/>
      <c r="B86" s="52"/>
      <c r="C86" s="58"/>
      <c r="D86" s="48"/>
      <c r="E86" s="48"/>
      <c r="F86" s="48"/>
      <c r="G86" s="48"/>
      <c r="H86" s="48">
        <f t="shared" si="7"/>
        <v>0</v>
      </c>
    </row>
    <row r="87" spans="1:8" ht="18.75" customHeight="1">
      <c r="A87" s="46" t="s">
        <v>163</v>
      </c>
      <c r="B87" s="16"/>
      <c r="C87" s="91">
        <f>SUM(C88:C91)</f>
        <v>100</v>
      </c>
      <c r="D87" s="91">
        <f>SUM(D88:D91)</f>
        <v>65</v>
      </c>
      <c r="E87" s="91">
        <f>SUM(E88:E91)</f>
        <v>13</v>
      </c>
      <c r="F87" s="91">
        <f>SUM(F88:F91)</f>
        <v>15</v>
      </c>
      <c r="G87" s="91">
        <f>SUM(G88:G91)</f>
        <v>7</v>
      </c>
      <c r="H87" s="120">
        <f t="shared" si="7"/>
        <v>100</v>
      </c>
    </row>
    <row r="88" spans="1:8" ht="18.75" customHeight="1">
      <c r="A88" s="19"/>
      <c r="B88" s="20" t="s">
        <v>206</v>
      </c>
      <c r="C88" s="23">
        <v>25</v>
      </c>
      <c r="D88" s="23">
        <v>15</v>
      </c>
      <c r="E88" s="23">
        <v>3</v>
      </c>
      <c r="F88" s="23">
        <v>5</v>
      </c>
      <c r="G88" s="23">
        <v>2</v>
      </c>
      <c r="H88" s="26">
        <f t="shared" si="7"/>
        <v>25</v>
      </c>
    </row>
    <row r="89" spans="1:8" ht="18.75" customHeight="1">
      <c r="A89" s="19"/>
      <c r="B89" s="20" t="s">
        <v>283</v>
      </c>
      <c r="C89" s="23">
        <v>25</v>
      </c>
      <c r="D89" s="23">
        <v>15</v>
      </c>
      <c r="E89" s="23">
        <v>3</v>
      </c>
      <c r="F89" s="23">
        <v>5</v>
      </c>
      <c r="G89" s="23">
        <v>2</v>
      </c>
      <c r="H89" s="26">
        <f t="shared" si="7"/>
        <v>25</v>
      </c>
    </row>
    <row r="90" spans="1:8" ht="18.75" customHeight="1">
      <c r="A90" s="31"/>
      <c r="B90" s="20" t="s">
        <v>165</v>
      </c>
      <c r="C90" s="23">
        <v>25</v>
      </c>
      <c r="D90" s="26">
        <v>15</v>
      </c>
      <c r="E90" s="26">
        <v>3</v>
      </c>
      <c r="F90" s="26">
        <v>5</v>
      </c>
      <c r="G90" s="26">
        <v>2</v>
      </c>
      <c r="H90" s="26">
        <f t="shared" si="7"/>
        <v>25</v>
      </c>
    </row>
    <row r="91" spans="1:8" ht="18.75" customHeight="1">
      <c r="A91" s="31"/>
      <c r="B91" s="20" t="s">
        <v>166</v>
      </c>
      <c r="C91" s="23">
        <v>25</v>
      </c>
      <c r="D91" s="26">
        <v>20</v>
      </c>
      <c r="E91" s="26">
        <v>4</v>
      </c>
      <c r="F91" s="26"/>
      <c r="G91" s="26">
        <v>1</v>
      </c>
      <c r="H91" s="26">
        <f t="shared" si="7"/>
        <v>25</v>
      </c>
    </row>
    <row r="92" spans="1:8" ht="18.75" customHeight="1">
      <c r="A92" s="31"/>
      <c r="B92" s="16"/>
      <c r="C92" s="23"/>
      <c r="D92" s="26"/>
      <c r="E92" s="26"/>
      <c r="F92" s="26"/>
      <c r="G92" s="26"/>
      <c r="H92" s="26">
        <f t="shared" si="7"/>
        <v>0</v>
      </c>
    </row>
    <row r="93" spans="1:8" ht="18.75" customHeight="1">
      <c r="A93" s="19" t="s">
        <v>168</v>
      </c>
      <c r="B93" s="16"/>
      <c r="C93" s="91">
        <f>SUM(C94:C97)</f>
        <v>200</v>
      </c>
      <c r="D93" s="91">
        <f>SUM(D94:D97)</f>
        <v>100</v>
      </c>
      <c r="E93" s="91">
        <f>SUM(E94:E97)</f>
        <v>30</v>
      </c>
      <c r="F93" s="91">
        <f>SUM(F94:F97)</f>
        <v>50</v>
      </c>
      <c r="G93" s="91">
        <f>SUM(G94:G97)</f>
        <v>20</v>
      </c>
      <c r="H93" s="120">
        <f t="shared" si="7"/>
        <v>200</v>
      </c>
    </row>
    <row r="94" spans="1:8" ht="18.75" customHeight="1">
      <c r="A94" s="31"/>
      <c r="B94" s="20" t="s">
        <v>170</v>
      </c>
      <c r="C94" s="23">
        <v>70</v>
      </c>
      <c r="D94" s="26">
        <v>35</v>
      </c>
      <c r="E94" s="26">
        <v>11</v>
      </c>
      <c r="F94" s="26">
        <v>18</v>
      </c>
      <c r="G94" s="26">
        <v>6</v>
      </c>
      <c r="H94" s="26">
        <f t="shared" si="7"/>
        <v>70</v>
      </c>
    </row>
    <row r="95" spans="1:8" ht="18.75" customHeight="1">
      <c r="A95" s="31"/>
      <c r="B95" s="20" t="s">
        <v>175</v>
      </c>
      <c r="C95" s="23">
        <v>50</v>
      </c>
      <c r="D95" s="26">
        <v>25</v>
      </c>
      <c r="E95" s="26">
        <v>7</v>
      </c>
      <c r="F95" s="26">
        <v>12</v>
      </c>
      <c r="G95" s="26">
        <v>6</v>
      </c>
      <c r="H95" s="26">
        <f t="shared" si="7"/>
        <v>50</v>
      </c>
    </row>
    <row r="96" spans="1:8" ht="18.75" customHeight="1">
      <c r="A96" s="31"/>
      <c r="B96" s="20" t="s">
        <v>176</v>
      </c>
      <c r="C96" s="23">
        <v>50</v>
      </c>
      <c r="D96" s="26">
        <v>25</v>
      </c>
      <c r="E96" s="26">
        <v>7</v>
      </c>
      <c r="F96" s="26">
        <v>12</v>
      </c>
      <c r="G96" s="26">
        <v>6</v>
      </c>
      <c r="H96" s="26">
        <f t="shared" si="7"/>
        <v>50</v>
      </c>
    </row>
    <row r="97" spans="1:8" ht="18.75" customHeight="1">
      <c r="A97" s="31"/>
      <c r="B97" s="20" t="s">
        <v>177</v>
      </c>
      <c r="C97" s="23">
        <v>30</v>
      </c>
      <c r="D97" s="26">
        <v>15</v>
      </c>
      <c r="E97" s="26">
        <v>5</v>
      </c>
      <c r="F97" s="26">
        <v>8</v>
      </c>
      <c r="G97" s="26">
        <v>2</v>
      </c>
      <c r="H97" s="26">
        <f t="shared" si="7"/>
        <v>30</v>
      </c>
    </row>
    <row r="98" spans="1:8" ht="18.75" customHeight="1">
      <c r="A98" s="111"/>
      <c r="B98" s="114"/>
      <c r="C98" s="115"/>
      <c r="D98" s="106"/>
      <c r="E98" s="106"/>
      <c r="F98" s="106"/>
      <c r="G98" s="106"/>
      <c r="H98" s="106">
        <f t="shared" si="7"/>
        <v>0</v>
      </c>
    </row>
    <row r="99" spans="1:8" ht="18.75" customHeight="1">
      <c r="A99" s="46" t="s">
        <v>180</v>
      </c>
      <c r="B99" s="55"/>
      <c r="C99" s="57">
        <f aca="true" t="shared" si="8" ref="C99:H99">SUM(C100)</f>
        <v>50</v>
      </c>
      <c r="D99" s="57">
        <f t="shared" si="8"/>
        <v>20</v>
      </c>
      <c r="E99" s="57">
        <f t="shared" si="8"/>
        <v>5</v>
      </c>
      <c r="F99" s="57">
        <f t="shared" si="8"/>
        <v>15</v>
      </c>
      <c r="G99" s="57">
        <f t="shared" si="8"/>
        <v>10</v>
      </c>
      <c r="H99" s="57">
        <f t="shared" si="8"/>
        <v>50</v>
      </c>
    </row>
    <row r="100" spans="1:8" ht="18.75" customHeight="1">
      <c r="A100" s="56"/>
      <c r="B100" s="52" t="s">
        <v>181</v>
      </c>
      <c r="C100" s="58">
        <v>50</v>
      </c>
      <c r="D100" s="48">
        <v>20</v>
      </c>
      <c r="E100" s="48">
        <v>5</v>
      </c>
      <c r="F100" s="48">
        <v>15</v>
      </c>
      <c r="G100" s="48">
        <v>10</v>
      </c>
      <c r="H100" s="48">
        <f>SUM(D100:G100)</f>
        <v>50</v>
      </c>
    </row>
    <row r="101" spans="1:8" ht="18.75" customHeight="1">
      <c r="A101" s="59"/>
      <c r="B101" s="60"/>
      <c r="C101" s="62"/>
      <c r="D101" s="69"/>
      <c r="E101" s="69"/>
      <c r="F101" s="69"/>
      <c r="G101" s="69"/>
      <c r="H101" s="69"/>
    </row>
    <row r="102" spans="1:10" ht="18.75" customHeight="1">
      <c r="A102" s="70"/>
      <c r="B102" s="53" t="s">
        <v>182</v>
      </c>
      <c r="C102" s="71">
        <f aca="true" t="shared" si="9" ref="C102:H102">C7+C34+C57+C72+C82+C87+C93+C99</f>
        <v>3385</v>
      </c>
      <c r="D102" s="71">
        <f t="shared" si="9"/>
        <v>1438</v>
      </c>
      <c r="E102" s="71">
        <f t="shared" si="9"/>
        <v>549</v>
      </c>
      <c r="F102" s="71">
        <f t="shared" si="9"/>
        <v>754</v>
      </c>
      <c r="G102" s="71">
        <f t="shared" si="9"/>
        <v>250</v>
      </c>
      <c r="H102" s="71">
        <f t="shared" si="9"/>
        <v>2991</v>
      </c>
      <c r="J102" s="40"/>
    </row>
    <row r="107" spans="9:19" ht="18.75" customHeight="1"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8" ht="18.75" customHeight="1">
      <c r="A108" s="17" t="s">
        <v>366</v>
      </c>
      <c r="B108" s="17"/>
      <c r="C108" s="18"/>
      <c r="D108" s="145"/>
      <c r="E108" s="145"/>
      <c r="F108" s="145"/>
      <c r="G108" s="145"/>
      <c r="H108" s="145"/>
    </row>
    <row r="109" spans="1:8" ht="18.75" customHeight="1">
      <c r="A109" s="87"/>
      <c r="B109" s="17" t="s">
        <v>371</v>
      </c>
      <c r="C109" s="122"/>
      <c r="D109" s="123"/>
      <c r="E109" s="123"/>
      <c r="F109" s="123"/>
      <c r="G109" s="123"/>
      <c r="H109" s="123"/>
    </row>
    <row r="110" spans="1:8" ht="18.75" customHeight="1">
      <c r="A110" s="87"/>
      <c r="B110" s="87" t="s">
        <v>372</v>
      </c>
      <c r="C110" s="122"/>
      <c r="D110" s="123"/>
      <c r="E110" s="123"/>
      <c r="F110" s="123"/>
      <c r="G110" s="123"/>
      <c r="H110" s="123"/>
    </row>
    <row r="111" ht="18.75" customHeight="1">
      <c r="B111" s="50" t="s">
        <v>373</v>
      </c>
    </row>
    <row r="112" spans="2:8" ht="18.75" customHeight="1">
      <c r="B112" s="202" t="s">
        <v>375</v>
      </c>
      <c r="C112" s="202"/>
      <c r="D112" s="202"/>
      <c r="E112" s="202"/>
      <c r="F112" s="202"/>
      <c r="G112" s="202"/>
      <c r="H112" s="202"/>
    </row>
    <row r="113" spans="2:8" ht="18.75" customHeight="1">
      <c r="B113" s="155" t="s">
        <v>376</v>
      </c>
      <c r="C113" s="155"/>
      <c r="D113" s="155"/>
      <c r="E113" s="155"/>
      <c r="F113" s="155"/>
      <c r="G113" s="155"/>
      <c r="H113" s="155"/>
    </row>
    <row r="114" spans="2:8" ht="18.75" customHeight="1">
      <c r="B114" s="151" t="s">
        <v>377</v>
      </c>
      <c r="C114" s="152"/>
      <c r="D114" s="153"/>
      <c r="E114" s="153"/>
      <c r="F114" s="154"/>
      <c r="G114" s="154"/>
      <c r="H114" s="154"/>
    </row>
    <row r="115" spans="2:8" ht="18.75" customHeight="1">
      <c r="B115" s="151" t="s">
        <v>374</v>
      </c>
      <c r="C115" s="152"/>
      <c r="D115" s="153"/>
      <c r="E115" s="153"/>
      <c r="F115" s="154"/>
      <c r="G115" s="154"/>
      <c r="H115" s="154"/>
    </row>
  </sheetData>
  <sheetProtection/>
  <mergeCells count="4">
    <mergeCell ref="D4:H4"/>
    <mergeCell ref="F1:H1"/>
    <mergeCell ref="A4:B6"/>
    <mergeCell ref="B112:H112"/>
  </mergeCells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H83:H85 H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DC</cp:lastModifiedBy>
  <cp:lastPrinted>2017-06-20T04:47:39Z</cp:lastPrinted>
  <dcterms:created xsi:type="dcterms:W3CDTF">2011-04-26T02:18:40Z</dcterms:created>
  <dcterms:modified xsi:type="dcterms:W3CDTF">2017-07-13T03:06:21Z</dcterms:modified>
  <cp:category/>
  <cp:version/>
  <cp:contentType/>
  <cp:contentStatus/>
</cp:coreProperties>
</file>