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Prince of Songkla University\ภาระงานใหม่\ภาระงานใหม่\ภารางานใหม่ 68-72\"/>
    </mc:Choice>
  </mc:AlternateContent>
  <bookViews>
    <workbookView xWindow="0" yWindow="0" windowWidth="24000" windowHeight="9360" activeTab="3"/>
  </bookViews>
  <sheets>
    <sheet name="ตาราง1 ปี68" sheetId="5" r:id="rId1"/>
    <sheet name="ตาราง2 ปี69" sheetId="9" r:id="rId2"/>
    <sheet name="ตาราง3 สรุปปี2568" sheetId="2" r:id="rId3"/>
    <sheet name="ตาราง4 สรุปปี2569" sheetId="3" r:id="rId4"/>
  </sheets>
  <definedNames>
    <definedName name="_xlnm.Print_Titles" localSheetId="0">'ตาราง1 ปี68'!$2:$4</definedName>
    <definedName name="_xlnm.Print_Titles" localSheetId="1">'ตาราง2 ปี69'!$2:$4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9" l="1"/>
  <c r="E7" i="9"/>
  <c r="F19" i="9"/>
  <c r="E19" i="9"/>
  <c r="F9" i="9"/>
  <c r="E9" i="9"/>
  <c r="K121" i="9" l="1"/>
  <c r="L121" i="9"/>
  <c r="K122" i="9"/>
  <c r="L122" i="9"/>
  <c r="K123" i="9"/>
  <c r="L123" i="9"/>
  <c r="F120" i="9"/>
  <c r="E120" i="9"/>
  <c r="K120" i="5"/>
  <c r="L120" i="5"/>
  <c r="K121" i="5"/>
  <c r="L121" i="5"/>
  <c r="K122" i="5"/>
  <c r="L122" i="5"/>
  <c r="F119" i="5"/>
  <c r="E119" i="5"/>
  <c r="J108" i="9" l="1"/>
  <c r="J107" i="9" s="1"/>
  <c r="I108" i="9"/>
  <c r="L79" i="9"/>
  <c r="K79" i="9"/>
  <c r="K127" i="5" l="1"/>
  <c r="L127" i="5"/>
  <c r="K128" i="5"/>
  <c r="L128" i="5"/>
  <c r="K129" i="5"/>
  <c r="L129" i="5"/>
  <c r="K130" i="5"/>
  <c r="L130" i="5"/>
  <c r="F126" i="5"/>
  <c r="E126" i="5"/>
  <c r="J38" i="5"/>
  <c r="I38" i="5"/>
  <c r="F23" i="5" l="1"/>
  <c r="E23" i="5"/>
  <c r="F19" i="5"/>
  <c r="E19" i="5"/>
  <c r="F16" i="5"/>
  <c r="E16" i="5"/>
  <c r="F9" i="5"/>
  <c r="E9" i="5"/>
  <c r="E7" i="5" l="1"/>
  <c r="F7" i="5"/>
  <c r="J107" i="5" l="1"/>
  <c r="J106" i="5" s="1"/>
  <c r="I107" i="5"/>
  <c r="I106" i="5" s="1"/>
  <c r="H62" i="5" l="1"/>
  <c r="H61" i="5" s="1"/>
  <c r="G62" i="5"/>
  <c r="J66" i="5"/>
  <c r="J65" i="5" s="1"/>
  <c r="I66" i="5"/>
  <c r="D8" i="3" l="1"/>
  <c r="E8" i="3"/>
  <c r="F8" i="3"/>
  <c r="G8" i="3"/>
  <c r="D9" i="3"/>
  <c r="E9" i="3"/>
  <c r="F9" i="3"/>
  <c r="G9" i="3"/>
  <c r="F10" i="3"/>
  <c r="G10" i="3"/>
  <c r="D11" i="3"/>
  <c r="E11" i="3"/>
  <c r="F11" i="3"/>
  <c r="G11" i="3"/>
  <c r="L138" i="9"/>
  <c r="K138" i="9"/>
  <c r="F137" i="9"/>
  <c r="L137" i="9" s="1"/>
  <c r="E137" i="9"/>
  <c r="E136" i="9" s="1"/>
  <c r="L134" i="9"/>
  <c r="K134" i="9"/>
  <c r="H133" i="9"/>
  <c r="L133" i="9" s="1"/>
  <c r="G133" i="9"/>
  <c r="K133" i="9" s="1"/>
  <c r="L131" i="9"/>
  <c r="K131" i="9"/>
  <c r="L130" i="9"/>
  <c r="K130" i="9"/>
  <c r="L127" i="9"/>
  <c r="K127" i="9"/>
  <c r="F126" i="9"/>
  <c r="F125" i="9" s="1"/>
  <c r="E126" i="9"/>
  <c r="E125" i="9" s="1"/>
  <c r="L120" i="9"/>
  <c r="K120" i="9"/>
  <c r="L119" i="9"/>
  <c r="K119" i="9"/>
  <c r="F118" i="9"/>
  <c r="F117" i="9" s="1"/>
  <c r="E118" i="9"/>
  <c r="E117" i="9" s="1"/>
  <c r="L115" i="9"/>
  <c r="K115" i="9"/>
  <c r="L114" i="9"/>
  <c r="K114" i="9"/>
  <c r="L113" i="9"/>
  <c r="K113" i="9"/>
  <c r="F112" i="9"/>
  <c r="F111" i="9" s="1"/>
  <c r="E112" i="9"/>
  <c r="K112" i="9" s="1"/>
  <c r="L109" i="9"/>
  <c r="K109" i="9"/>
  <c r="L108" i="9"/>
  <c r="L106" i="9"/>
  <c r="K106" i="9"/>
  <c r="L105" i="9"/>
  <c r="K105" i="9"/>
  <c r="H104" i="9"/>
  <c r="H103" i="9" s="1"/>
  <c r="G104" i="9"/>
  <c r="G103" i="9" s="1"/>
  <c r="L102" i="9"/>
  <c r="K102" i="9"/>
  <c r="L101" i="9"/>
  <c r="K101" i="9"/>
  <c r="L100" i="9"/>
  <c r="K100" i="9"/>
  <c r="L99" i="9"/>
  <c r="K99" i="9"/>
  <c r="F98" i="9"/>
  <c r="F97" i="9" s="1"/>
  <c r="E98" i="9"/>
  <c r="K98" i="9" s="1"/>
  <c r="L95" i="9"/>
  <c r="K95" i="9"/>
  <c r="L94" i="9"/>
  <c r="K94" i="9"/>
  <c r="J93" i="9"/>
  <c r="J92" i="9" s="1"/>
  <c r="J69" i="9" s="1"/>
  <c r="G6" i="3" s="1"/>
  <c r="I93" i="9"/>
  <c r="H93" i="9"/>
  <c r="G93" i="9"/>
  <c r="G92" i="9" s="1"/>
  <c r="L91" i="9"/>
  <c r="K91" i="9"/>
  <c r="L90" i="9"/>
  <c r="K90" i="9"/>
  <c r="L89" i="9"/>
  <c r="K89" i="9"/>
  <c r="L88" i="9"/>
  <c r="K88" i="9"/>
  <c r="L87" i="9"/>
  <c r="K87" i="9"/>
  <c r="L86" i="9"/>
  <c r="K86" i="9"/>
  <c r="L85" i="9"/>
  <c r="K85" i="9"/>
  <c r="L84" i="9"/>
  <c r="K84" i="9"/>
  <c r="L83" i="9"/>
  <c r="K83" i="9"/>
  <c r="H82" i="9"/>
  <c r="H81" i="9" s="1"/>
  <c r="G82" i="9"/>
  <c r="G81" i="9" s="1"/>
  <c r="K81" i="9" s="1"/>
  <c r="L80" i="9"/>
  <c r="K80" i="9"/>
  <c r="L78" i="9"/>
  <c r="K78" i="9"/>
  <c r="L77" i="9"/>
  <c r="K77" i="9"/>
  <c r="L76" i="9"/>
  <c r="K76" i="9"/>
  <c r="L75" i="9"/>
  <c r="K75" i="9"/>
  <c r="L74" i="9"/>
  <c r="K74" i="9"/>
  <c r="L73" i="9"/>
  <c r="K73" i="9"/>
  <c r="L72" i="9"/>
  <c r="K72" i="9"/>
  <c r="F71" i="9"/>
  <c r="F70" i="9" s="1"/>
  <c r="E71" i="9"/>
  <c r="K71" i="9" s="1"/>
  <c r="L68" i="9"/>
  <c r="K68" i="9"/>
  <c r="J67" i="9"/>
  <c r="L67" i="9" s="1"/>
  <c r="I67" i="9"/>
  <c r="I66" i="9" s="1"/>
  <c r="L65" i="9"/>
  <c r="K65" i="9"/>
  <c r="L64" i="9"/>
  <c r="K64" i="9"/>
  <c r="H63" i="9"/>
  <c r="H62" i="9" s="1"/>
  <c r="G63" i="9"/>
  <c r="K63" i="9" s="1"/>
  <c r="L61" i="9"/>
  <c r="K61" i="9"/>
  <c r="L60" i="9"/>
  <c r="K60" i="9"/>
  <c r="L59" i="9"/>
  <c r="K59" i="9"/>
  <c r="L58" i="9"/>
  <c r="K58" i="9"/>
  <c r="L57" i="9"/>
  <c r="K57" i="9"/>
  <c r="L50" i="9"/>
  <c r="K50" i="9"/>
  <c r="L49" i="9"/>
  <c r="K49" i="9"/>
  <c r="L48" i="9"/>
  <c r="K48" i="9"/>
  <c r="L47" i="9"/>
  <c r="K47" i="9"/>
  <c r="L46" i="9"/>
  <c r="K46" i="9"/>
  <c r="L45" i="9"/>
  <c r="K45" i="9"/>
  <c r="F44" i="9"/>
  <c r="F43" i="9" s="1"/>
  <c r="E44" i="9"/>
  <c r="K44" i="9" s="1"/>
  <c r="L41" i="9"/>
  <c r="K41" i="9"/>
  <c r="J40" i="9"/>
  <c r="I40" i="9"/>
  <c r="G40" i="9"/>
  <c r="L38" i="9"/>
  <c r="K38" i="9"/>
  <c r="L37" i="9"/>
  <c r="K37" i="9"/>
  <c r="L36" i="9"/>
  <c r="K36" i="9"/>
  <c r="L35" i="9"/>
  <c r="K35" i="9"/>
  <c r="H34" i="9"/>
  <c r="L34" i="9" s="1"/>
  <c r="G34" i="9"/>
  <c r="K34" i="9" s="1"/>
  <c r="L33" i="9"/>
  <c r="K33" i="9"/>
  <c r="L32" i="9"/>
  <c r="K32" i="9"/>
  <c r="H31" i="9"/>
  <c r="L31" i="9" s="1"/>
  <c r="G31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L9" i="9"/>
  <c r="K9" i="9"/>
  <c r="L8" i="9"/>
  <c r="K8" i="9"/>
  <c r="L7" i="9"/>
  <c r="K7" i="9"/>
  <c r="K133" i="5"/>
  <c r="L133" i="5"/>
  <c r="K137" i="5"/>
  <c r="L137" i="5"/>
  <c r="K119" i="5"/>
  <c r="L119" i="5"/>
  <c r="K126" i="5"/>
  <c r="L126" i="5"/>
  <c r="K113" i="5"/>
  <c r="L113" i="5"/>
  <c r="K114" i="5"/>
  <c r="L114" i="5"/>
  <c r="K118" i="5"/>
  <c r="L118" i="5"/>
  <c r="K112" i="5"/>
  <c r="L112" i="5"/>
  <c r="K107" i="5"/>
  <c r="L107" i="5"/>
  <c r="K108" i="5"/>
  <c r="L108" i="5"/>
  <c r="K101" i="5"/>
  <c r="L101" i="5"/>
  <c r="K104" i="5"/>
  <c r="L104" i="5"/>
  <c r="K105" i="5"/>
  <c r="L105" i="5"/>
  <c r="K94" i="5"/>
  <c r="L94" i="5"/>
  <c r="K98" i="5"/>
  <c r="L98" i="5"/>
  <c r="K99" i="5"/>
  <c r="L99" i="5"/>
  <c r="K83" i="5"/>
  <c r="L83" i="5"/>
  <c r="K84" i="5"/>
  <c r="L84" i="5"/>
  <c r="K85" i="5"/>
  <c r="L85" i="5"/>
  <c r="K86" i="5"/>
  <c r="L86" i="5"/>
  <c r="K87" i="5"/>
  <c r="L87" i="5"/>
  <c r="K88" i="5"/>
  <c r="L88" i="5"/>
  <c r="K89" i="5"/>
  <c r="L89" i="5"/>
  <c r="K90" i="5"/>
  <c r="L90" i="5"/>
  <c r="K93" i="5"/>
  <c r="L93" i="5"/>
  <c r="K76" i="5"/>
  <c r="L76" i="5"/>
  <c r="K77" i="5"/>
  <c r="L77" i="5"/>
  <c r="K78" i="5"/>
  <c r="L78" i="5"/>
  <c r="K79" i="5"/>
  <c r="L79" i="5"/>
  <c r="K82" i="5"/>
  <c r="L82" i="5"/>
  <c r="K71" i="5"/>
  <c r="L71" i="5"/>
  <c r="K67" i="5"/>
  <c r="L67" i="5"/>
  <c r="K45" i="5"/>
  <c r="L45" i="5"/>
  <c r="K50" i="5"/>
  <c r="L50" i="5"/>
  <c r="K51" i="5"/>
  <c r="L51" i="5"/>
  <c r="K52" i="5"/>
  <c r="L52" i="5"/>
  <c r="K53" i="5"/>
  <c r="L53" i="5"/>
  <c r="K54" i="5"/>
  <c r="L54" i="5"/>
  <c r="K55" i="5"/>
  <c r="L55" i="5"/>
  <c r="K56" i="5"/>
  <c r="L56" i="5"/>
  <c r="K57" i="5"/>
  <c r="L57" i="5"/>
  <c r="K58" i="5"/>
  <c r="L58" i="5"/>
  <c r="K63" i="5"/>
  <c r="L63" i="5"/>
  <c r="K60" i="5"/>
  <c r="L60" i="5"/>
  <c r="K44" i="5"/>
  <c r="L44" i="5"/>
  <c r="K40" i="5"/>
  <c r="L40" i="5"/>
  <c r="K36" i="5"/>
  <c r="L36" i="5"/>
  <c r="K37" i="5"/>
  <c r="L37" i="5"/>
  <c r="L35" i="5"/>
  <c r="K35" i="5"/>
  <c r="K33" i="5"/>
  <c r="L33" i="5"/>
  <c r="L32" i="5"/>
  <c r="K32" i="5"/>
  <c r="K9" i="5"/>
  <c r="L9" i="5"/>
  <c r="K15" i="5"/>
  <c r="L15" i="5"/>
  <c r="K16" i="5"/>
  <c r="L16" i="5"/>
  <c r="K19" i="5"/>
  <c r="L19" i="5"/>
  <c r="K22" i="5"/>
  <c r="L22" i="5"/>
  <c r="K23" i="5"/>
  <c r="L23" i="5"/>
  <c r="L8" i="5"/>
  <c r="K8" i="5"/>
  <c r="K40" i="9" l="1"/>
  <c r="I39" i="9"/>
  <c r="K39" i="9" s="1"/>
  <c r="J39" i="9"/>
  <c r="L39" i="9" s="1"/>
  <c r="G62" i="9"/>
  <c r="K62" i="9" s="1"/>
  <c r="K82" i="9"/>
  <c r="G30" i="9"/>
  <c r="K30" i="9" s="1"/>
  <c r="G42" i="9"/>
  <c r="D5" i="3" s="1"/>
  <c r="E97" i="9"/>
  <c r="K97" i="9" s="1"/>
  <c r="K126" i="9"/>
  <c r="K31" i="9"/>
  <c r="K67" i="9"/>
  <c r="K137" i="9"/>
  <c r="K93" i="9"/>
  <c r="E111" i="9"/>
  <c r="H132" i="9"/>
  <c r="F6" i="9"/>
  <c r="L40" i="9"/>
  <c r="E6" i="9"/>
  <c r="J66" i="9"/>
  <c r="J42" i="9" s="1"/>
  <c r="G5" i="3" s="1"/>
  <c r="G69" i="9"/>
  <c r="D6" i="3" s="1"/>
  <c r="E43" i="9"/>
  <c r="K43" i="9" s="1"/>
  <c r="E70" i="9"/>
  <c r="F136" i="9"/>
  <c r="F135" i="9" s="1"/>
  <c r="L44" i="9"/>
  <c r="L71" i="9"/>
  <c r="L93" i="9"/>
  <c r="G132" i="9"/>
  <c r="G124" i="9" s="1"/>
  <c r="D10" i="3" s="1"/>
  <c r="I42" i="9"/>
  <c r="F5" i="3" s="1"/>
  <c r="K66" i="9"/>
  <c r="L117" i="9"/>
  <c r="F116" i="9"/>
  <c r="L43" i="9"/>
  <c r="F42" i="9"/>
  <c r="C5" i="3" s="1"/>
  <c r="L70" i="9"/>
  <c r="F69" i="9"/>
  <c r="C6" i="3" s="1"/>
  <c r="K125" i="9"/>
  <c r="E124" i="9"/>
  <c r="L125" i="9"/>
  <c r="F124" i="9"/>
  <c r="E135" i="9"/>
  <c r="K136" i="9"/>
  <c r="K103" i="9"/>
  <c r="G96" i="9"/>
  <c r="D7" i="3" s="1"/>
  <c r="L81" i="9"/>
  <c r="H69" i="9"/>
  <c r="E6" i="3" s="1"/>
  <c r="L103" i="9"/>
  <c r="H96" i="9"/>
  <c r="E7" i="3" s="1"/>
  <c r="L62" i="9"/>
  <c r="H42" i="9"/>
  <c r="E5" i="3" s="1"/>
  <c r="L97" i="9"/>
  <c r="F96" i="9"/>
  <c r="F110" i="9"/>
  <c r="L111" i="9"/>
  <c r="K117" i="9"/>
  <c r="E116" i="9"/>
  <c r="L63" i="9"/>
  <c r="L66" i="9"/>
  <c r="L82" i="9"/>
  <c r="H92" i="9"/>
  <c r="L92" i="9" s="1"/>
  <c r="L98" i="9"/>
  <c r="L112" i="9"/>
  <c r="L126" i="9"/>
  <c r="J5" i="9"/>
  <c r="H30" i="9"/>
  <c r="I92" i="9"/>
  <c r="I69" i="9" s="1"/>
  <c r="K104" i="9"/>
  <c r="K118" i="9"/>
  <c r="L104" i="9"/>
  <c r="L118" i="9"/>
  <c r="I5" i="9" l="1"/>
  <c r="F4" i="3" s="1"/>
  <c r="I6" i="3"/>
  <c r="G29" i="9"/>
  <c r="E96" i="9"/>
  <c r="B7" i="3" s="1"/>
  <c r="L136" i="9"/>
  <c r="K132" i="9"/>
  <c r="E42" i="9"/>
  <c r="B5" i="3" s="1"/>
  <c r="H5" i="3" s="1"/>
  <c r="L135" i="9"/>
  <c r="C11" i="3"/>
  <c r="I11" i="3" s="1"/>
  <c r="I5" i="3"/>
  <c r="C10" i="3"/>
  <c r="K70" i="9"/>
  <c r="E69" i="9"/>
  <c r="B6" i="3" s="1"/>
  <c r="L132" i="9"/>
  <c r="H124" i="9"/>
  <c r="E10" i="3" s="1"/>
  <c r="E110" i="9"/>
  <c r="K111" i="9"/>
  <c r="G4" i="3"/>
  <c r="K135" i="9"/>
  <c r="B11" i="3"/>
  <c r="H11" i="3" s="1"/>
  <c r="L116" i="9"/>
  <c r="C9" i="3"/>
  <c r="I9" i="3" s="1"/>
  <c r="K124" i="9"/>
  <c r="B10" i="3"/>
  <c r="H10" i="3" s="1"/>
  <c r="K116" i="9"/>
  <c r="B9" i="3"/>
  <c r="H9" i="3" s="1"/>
  <c r="L107" i="9"/>
  <c r="J96" i="9"/>
  <c r="G7" i="3" s="1"/>
  <c r="L6" i="9"/>
  <c r="F5" i="9"/>
  <c r="C4" i="3" s="1"/>
  <c r="F6" i="3"/>
  <c r="L110" i="9"/>
  <c r="C8" i="3"/>
  <c r="I8" i="3" s="1"/>
  <c r="C7" i="3"/>
  <c r="E5" i="9"/>
  <c r="B4" i="3" s="1"/>
  <c r="K6" i="9"/>
  <c r="H29" i="9"/>
  <c r="L30" i="9"/>
  <c r="L69" i="9"/>
  <c r="L42" i="9"/>
  <c r="K29" i="9"/>
  <c r="G5" i="9"/>
  <c r="D4" i="3" s="1"/>
  <c r="K92" i="9"/>
  <c r="F117" i="5"/>
  <c r="L117" i="5" s="1"/>
  <c r="E117" i="5"/>
  <c r="K117" i="5" s="1"/>
  <c r="F97" i="5"/>
  <c r="L97" i="5" s="1"/>
  <c r="E97" i="5"/>
  <c r="K97" i="5" s="1"/>
  <c r="H31" i="5"/>
  <c r="L31" i="5" s="1"/>
  <c r="G31" i="5"/>
  <c r="K31" i="5" s="1"/>
  <c r="J39" i="5"/>
  <c r="L39" i="5" s="1"/>
  <c r="I39" i="5"/>
  <c r="G39" i="5"/>
  <c r="F139" i="9" l="1"/>
  <c r="I10" i="3"/>
  <c r="K42" i="9"/>
  <c r="L124" i="9"/>
  <c r="H6" i="3"/>
  <c r="H4" i="3"/>
  <c r="I7" i="3"/>
  <c r="K69" i="9"/>
  <c r="K110" i="9"/>
  <c r="B8" i="3"/>
  <c r="H8" i="3" s="1"/>
  <c r="L96" i="9"/>
  <c r="J139" i="9"/>
  <c r="E139" i="9"/>
  <c r="K39" i="5"/>
  <c r="G139" i="9"/>
  <c r="K5" i="9"/>
  <c r="H5" i="9"/>
  <c r="E4" i="3" s="1"/>
  <c r="I4" i="3" s="1"/>
  <c r="L29" i="9"/>
  <c r="K38" i="5"/>
  <c r="L38" i="5"/>
  <c r="L5" i="9" l="1"/>
  <c r="L139" i="9" s="1"/>
  <c r="H139" i="9"/>
  <c r="H132" i="5"/>
  <c r="G132" i="5"/>
  <c r="E125" i="5"/>
  <c r="K125" i="5" s="1"/>
  <c r="F125" i="5"/>
  <c r="L125" i="5" s="1"/>
  <c r="G131" i="5" l="1"/>
  <c r="K131" i="5" s="1"/>
  <c r="K132" i="5"/>
  <c r="H131" i="5"/>
  <c r="L131" i="5" s="1"/>
  <c r="L132" i="5"/>
  <c r="H92" i="5"/>
  <c r="G92" i="5"/>
  <c r="E6" i="5" l="1"/>
  <c r="K6" i="5" s="1"/>
  <c r="K7" i="5"/>
  <c r="F6" i="5"/>
  <c r="L6" i="5" s="1"/>
  <c r="L7" i="5"/>
  <c r="G91" i="5"/>
  <c r="H91" i="5"/>
  <c r="D11" i="2"/>
  <c r="E11" i="2"/>
  <c r="F11" i="2"/>
  <c r="G11" i="2"/>
  <c r="F10" i="2"/>
  <c r="G10" i="2"/>
  <c r="F9" i="2"/>
  <c r="G9" i="2"/>
  <c r="F8" i="2"/>
  <c r="G8" i="2"/>
  <c r="F136" i="5" l="1"/>
  <c r="E136" i="5"/>
  <c r="F124" i="5"/>
  <c r="L124" i="5" s="1"/>
  <c r="E116" i="5"/>
  <c r="K116" i="5" s="1"/>
  <c r="F111" i="5"/>
  <c r="E111" i="5"/>
  <c r="H103" i="5"/>
  <c r="L103" i="5" s="1"/>
  <c r="G103" i="5"/>
  <c r="F96" i="5"/>
  <c r="L96" i="5" s="1"/>
  <c r="E96" i="5"/>
  <c r="K96" i="5" s="1"/>
  <c r="J92" i="5"/>
  <c r="L92" i="5" s="1"/>
  <c r="I92" i="5"/>
  <c r="K92" i="5" s="1"/>
  <c r="H81" i="5"/>
  <c r="L81" i="5" s="1"/>
  <c r="G81" i="5"/>
  <c r="F70" i="5"/>
  <c r="E70" i="5"/>
  <c r="K70" i="5" s="1"/>
  <c r="F43" i="5"/>
  <c r="E43" i="5"/>
  <c r="K43" i="5" s="1"/>
  <c r="J5" i="5"/>
  <c r="H34" i="5"/>
  <c r="L34" i="5" s="1"/>
  <c r="G34" i="5"/>
  <c r="K34" i="5" s="1"/>
  <c r="G80" i="5" l="1"/>
  <c r="K80" i="5" s="1"/>
  <c r="K81" i="5"/>
  <c r="E110" i="5"/>
  <c r="K110" i="5" s="1"/>
  <c r="K111" i="5"/>
  <c r="F110" i="5"/>
  <c r="L110" i="5" s="1"/>
  <c r="L111" i="5"/>
  <c r="E135" i="5"/>
  <c r="K135" i="5" s="1"/>
  <c r="K136" i="5"/>
  <c r="F135" i="5"/>
  <c r="L136" i="5"/>
  <c r="G102" i="5"/>
  <c r="K102" i="5" s="1"/>
  <c r="K103" i="5"/>
  <c r="F69" i="5"/>
  <c r="L69" i="5" s="1"/>
  <c r="L70" i="5"/>
  <c r="I65" i="5"/>
  <c r="K65" i="5" s="1"/>
  <c r="K66" i="5"/>
  <c r="L65" i="5"/>
  <c r="L66" i="5"/>
  <c r="F42" i="5"/>
  <c r="L42" i="5" s="1"/>
  <c r="L43" i="5"/>
  <c r="G61" i="5"/>
  <c r="K61" i="5" s="1"/>
  <c r="K62" i="5"/>
  <c r="L61" i="5"/>
  <c r="L62" i="5"/>
  <c r="K106" i="5"/>
  <c r="L106" i="5"/>
  <c r="H80" i="5"/>
  <c r="L80" i="5" s="1"/>
  <c r="I91" i="5"/>
  <c r="K91" i="5" s="1"/>
  <c r="J91" i="5"/>
  <c r="L91" i="5" s="1"/>
  <c r="E69" i="5"/>
  <c r="K69" i="5" s="1"/>
  <c r="E124" i="5"/>
  <c r="K124" i="5" s="1"/>
  <c r="F116" i="5"/>
  <c r="D9" i="2"/>
  <c r="F123" i="5"/>
  <c r="E115" i="5"/>
  <c r="K115" i="5" s="1"/>
  <c r="E9" i="2"/>
  <c r="E109" i="5"/>
  <c r="K109" i="5" s="1"/>
  <c r="H123" i="5"/>
  <c r="E10" i="2" s="1"/>
  <c r="D8" i="2"/>
  <c r="G4" i="2"/>
  <c r="H102" i="5"/>
  <c r="L102" i="5" s="1"/>
  <c r="F95" i="5"/>
  <c r="F41" i="5"/>
  <c r="H30" i="5"/>
  <c r="L30" i="5" s="1"/>
  <c r="E42" i="5"/>
  <c r="K42" i="5" s="1"/>
  <c r="G30" i="5"/>
  <c r="K30" i="5" s="1"/>
  <c r="J41" i="5" l="1"/>
  <c r="G5" i="2" s="1"/>
  <c r="F109" i="5"/>
  <c r="L109" i="5" s="1"/>
  <c r="I41" i="5"/>
  <c r="F5" i="2" s="1"/>
  <c r="F115" i="5"/>
  <c r="L116" i="5"/>
  <c r="L123" i="5"/>
  <c r="H41" i="5"/>
  <c r="E5" i="2" s="1"/>
  <c r="E134" i="5"/>
  <c r="K134" i="5" s="1"/>
  <c r="G95" i="5"/>
  <c r="D7" i="2" s="1"/>
  <c r="F134" i="5"/>
  <c r="L135" i="5"/>
  <c r="C5" i="2"/>
  <c r="G41" i="5"/>
  <c r="D5" i="2" s="1"/>
  <c r="I95" i="5"/>
  <c r="F7" i="2" s="1"/>
  <c r="F68" i="5"/>
  <c r="E123" i="5"/>
  <c r="I5" i="5"/>
  <c r="F4" i="2" s="1"/>
  <c r="J68" i="5"/>
  <c r="G6" i="2" s="1"/>
  <c r="E8" i="2"/>
  <c r="G68" i="5"/>
  <c r="D6" i="2" s="1"/>
  <c r="H95" i="5"/>
  <c r="E7" i="2" s="1"/>
  <c r="C10" i="2"/>
  <c r="I10" i="2" s="1"/>
  <c r="C7" i="2"/>
  <c r="E95" i="5"/>
  <c r="B9" i="2"/>
  <c r="H9" i="2" s="1"/>
  <c r="J95" i="5"/>
  <c r="G123" i="5"/>
  <c r="D10" i="2" s="1"/>
  <c r="B8" i="2"/>
  <c r="H8" i="2" s="1"/>
  <c r="E5" i="5"/>
  <c r="E68" i="5"/>
  <c r="I68" i="5"/>
  <c r="F6" i="2" s="1"/>
  <c r="H68" i="5"/>
  <c r="H29" i="5"/>
  <c r="L29" i="5" s="1"/>
  <c r="G29" i="5"/>
  <c r="K29" i="5" s="1"/>
  <c r="E41" i="5"/>
  <c r="F5" i="5"/>
  <c r="C8" i="2" l="1"/>
  <c r="I8" i="2" s="1"/>
  <c r="B11" i="2"/>
  <c r="H11" i="2" s="1"/>
  <c r="I5" i="2"/>
  <c r="L95" i="5"/>
  <c r="B4" i="2"/>
  <c r="C6" i="2"/>
  <c r="L68" i="5"/>
  <c r="K95" i="5"/>
  <c r="L134" i="5"/>
  <c r="C11" i="2"/>
  <c r="L41" i="5"/>
  <c r="B10" i="2"/>
  <c r="H10" i="2" s="1"/>
  <c r="J10" i="2" s="1"/>
  <c r="K10" i="2" s="1"/>
  <c r="K123" i="5"/>
  <c r="C4" i="2"/>
  <c r="B6" i="2"/>
  <c r="H6" i="2" s="1"/>
  <c r="K68" i="5"/>
  <c r="C9" i="2"/>
  <c r="L115" i="5"/>
  <c r="K41" i="5"/>
  <c r="I138" i="5"/>
  <c r="J8" i="3"/>
  <c r="K8" i="3" s="1"/>
  <c r="G12" i="3"/>
  <c r="J5" i="3"/>
  <c r="K5" i="3" s="1"/>
  <c r="J11" i="3"/>
  <c r="K11" i="3" s="1"/>
  <c r="J9" i="3"/>
  <c r="K9" i="3" s="1"/>
  <c r="F12" i="2"/>
  <c r="E6" i="2"/>
  <c r="B7" i="2"/>
  <c r="H7" i="2" s="1"/>
  <c r="E138" i="5"/>
  <c r="F138" i="5"/>
  <c r="B5" i="2"/>
  <c r="G7" i="2"/>
  <c r="I7" i="2" s="1"/>
  <c r="J138" i="5"/>
  <c r="H5" i="5"/>
  <c r="E4" i="2" s="1"/>
  <c r="G5" i="5"/>
  <c r="K5" i="5" s="1"/>
  <c r="J8" i="2"/>
  <c r="K8" i="2" s="1"/>
  <c r="I4" i="2" l="1"/>
  <c r="I6" i="2"/>
  <c r="J6" i="2" s="1"/>
  <c r="K6" i="2" s="1"/>
  <c r="I9" i="2"/>
  <c r="J9" i="2" s="1"/>
  <c r="K9" i="2" s="1"/>
  <c r="H5" i="2"/>
  <c r="J5" i="2" s="1"/>
  <c r="K5" i="2" s="1"/>
  <c r="I11" i="2"/>
  <c r="J11" i="2" s="1"/>
  <c r="K11" i="2" s="1"/>
  <c r="L5" i="5"/>
  <c r="L138" i="5" s="1"/>
  <c r="C12" i="3"/>
  <c r="J6" i="3"/>
  <c r="K6" i="3" s="1"/>
  <c r="J10" i="3"/>
  <c r="K10" i="3" s="1"/>
  <c r="B12" i="3"/>
  <c r="D12" i="3"/>
  <c r="E12" i="2"/>
  <c r="D4" i="2"/>
  <c r="D12" i="2" s="1"/>
  <c r="G138" i="5"/>
  <c r="J7" i="2"/>
  <c r="K7" i="2" s="1"/>
  <c r="G12" i="2"/>
  <c r="K138" i="5"/>
  <c r="H138" i="5"/>
  <c r="C12" i="2"/>
  <c r="B12" i="2"/>
  <c r="H4" i="2" l="1"/>
  <c r="H12" i="2" s="1"/>
  <c r="E12" i="3"/>
  <c r="I12" i="2"/>
  <c r="J4" i="2" l="1"/>
  <c r="K4" i="2" s="1"/>
  <c r="J12" i="2"/>
  <c r="K12" i="2" s="1"/>
  <c r="J4" i="3"/>
  <c r="K4" i="3" s="1"/>
  <c r="I12" i="3"/>
  <c r="K108" i="9"/>
  <c r="I107" i="9"/>
  <c r="K107" i="9" s="1"/>
  <c r="I96" i="9"/>
  <c r="K96" i="9" s="1"/>
  <c r="K139" i="9" s="1"/>
  <c r="F7" i="3"/>
  <c r="F12" i="3" s="1"/>
  <c r="H7" i="3" l="1"/>
  <c r="I139" i="9"/>
  <c r="J7" i="3" l="1"/>
  <c r="K7" i="3" s="1"/>
  <c r="H12" i="3"/>
  <c r="J12" i="3" s="1"/>
  <c r="K12" i="3" s="1"/>
</calcChain>
</file>

<file path=xl/sharedStrings.xml><?xml version="1.0" encoding="utf-8"?>
<sst xmlns="http://schemas.openxmlformats.org/spreadsheetml/2006/main" count="356" uniqueCount="132">
  <si>
    <t>ระดับปริญญาตรี</t>
  </si>
  <si>
    <t>สาขาวิชาเดิม</t>
  </si>
  <si>
    <t>1. คณะศึกษาศาสตร์</t>
  </si>
  <si>
    <t>สาขาวิชาใหม่</t>
  </si>
  <si>
    <t>ระดับปริญญาโท</t>
  </si>
  <si>
    <t xml:space="preserve"> ภาคปกติ</t>
  </si>
  <si>
    <t xml:space="preserve"> ภาคสมทบ</t>
  </si>
  <si>
    <t>ระดับปริญญาเอก</t>
  </si>
  <si>
    <t>2. คณะมนุษยศาสตร์และสังคมศาสตร์</t>
  </si>
  <si>
    <t>3. คณะวิทยาศาสตร์และเทคโนโลยี</t>
  </si>
  <si>
    <t>5. คณะวิทยาการสื่อสาร</t>
  </si>
  <si>
    <t>6. คณะศิลปกรรมศาสตร์</t>
  </si>
  <si>
    <t>คณะ/หลักสูตร</t>
  </si>
  <si>
    <t>ปริญญาตรี</t>
  </si>
  <si>
    <t>ปริญญาโท</t>
  </si>
  <si>
    <t>ปริญญาเอก</t>
  </si>
  <si>
    <t>รวม</t>
  </si>
  <si>
    <t>ผลต่างของ นศ.ตามแผนกับคณะยืนยัน</t>
  </si>
  <si>
    <t>ตามแผน</t>
  </si>
  <si>
    <t>ยืนยันรับ</t>
  </si>
  <si>
    <t>จำนวน</t>
  </si>
  <si>
    <t>%</t>
  </si>
  <si>
    <t>คณะศึกษาศาสตร์</t>
  </si>
  <si>
    <t>คณะมนุษยศาสตร์และสังคมศาสตร์</t>
  </si>
  <si>
    <t>คณะวิทยาศาสตร์และเทคโนโลยี</t>
  </si>
  <si>
    <t>คณะวิทยาการสื่อสาร</t>
  </si>
  <si>
    <t>คณะศิลปกรรมศาสตร์</t>
  </si>
  <si>
    <t>คณะรัฐศาสตร์</t>
  </si>
  <si>
    <t>คณะพยาบาลศาสตร์ วิทยาเขตปัตตานี</t>
  </si>
  <si>
    <r>
      <rPr>
        <b/>
        <sz val="14"/>
        <color indexed="8"/>
        <rFont val="TH SarabunPSK"/>
        <family val="2"/>
      </rPr>
      <t xml:space="preserve">หมายเหตุ :  </t>
    </r>
    <r>
      <rPr>
        <sz val="14"/>
        <color indexed="8"/>
        <rFont val="TH SarabunPSK"/>
        <family val="2"/>
      </rPr>
      <t xml:space="preserve">1) เครื่องหมาย (-) ยืนยันรับต่ำกว่าแผน    </t>
    </r>
  </si>
  <si>
    <t>คณะ/สาขาวิชา</t>
  </si>
  <si>
    <t>7.คณะรัฐศาสตร์</t>
  </si>
  <si>
    <t>8. คณะพยาบาลศาสตร์ วิทยาเขตปัตตานี</t>
  </si>
  <si>
    <t>เอกสารหมายเลข 1</t>
  </si>
  <si>
    <t>4. คณะวิทยาการอิสลาม</t>
  </si>
  <si>
    <t>คณะวิทยาการอิสลาม</t>
  </si>
  <si>
    <t>ตาราง 1 แสดงจำนวนนักศึกษาตามแผนและที่คณะยืนยันจะรับเข้าศึกษาใหม่ในปีการศึกษา 2568 จำแนกตามสาขาวิชาและระดับการศึกษา</t>
  </si>
  <si>
    <t>ตาราง 2 แสดงจำนวนนักศึกษาตามแผนและที่คณะยืนยันจะรับเข้าศึกษาใหม่ในปีการศึกษา 2569 จำแนกตามสาขาวิชาและระดับการศึกษา</t>
  </si>
  <si>
    <t xml:space="preserve">ตารางที่ 4 สรุปจำนวนนักศึกษาตามแผนและที่คณะยืนยันรับ ปีการศึกษา 2569 จำแนกตามคณะ/ระดับการศึกษา </t>
  </si>
  <si>
    <t xml:space="preserve">ตารางที่ 3 สรุปจำนวนนักศึกษาตามแผนและที่คณะยืนยันรับ ปีการศึกษา 2568 จำแนกตามคณะ/ระดับการศึกษา </t>
  </si>
  <si>
    <r>
      <t xml:space="preserve">หมายเหตุ :  </t>
    </r>
    <r>
      <rPr>
        <sz val="14"/>
        <color indexed="8"/>
        <rFont val="TH SarabunPSK"/>
        <family val="2"/>
      </rPr>
      <t>ข้อมูลจากระบบ HRP PSU ณ วันที่ 16 กรกฎาคม 2567</t>
    </r>
  </si>
  <si>
    <t xml:space="preserve">                 2) ข้อมูลจากระบบ HRP PSU ณ วันที่ 16 กรกฎาคม 2567</t>
  </si>
  <si>
    <t>หลักสูตรศึกษาศาสตรบัณฑิต สาขาวิชาเทคโนโลยีดิจิทัลและสื่อสารการศึกษา (4ปี) หลักสูตรปรับปรุง พ.ศ. 2566</t>
  </si>
  <si>
    <t>หลักสูตรศึกษาศาสตรบัณฑิต สาขาวิชาการจัดการเรียนรู้วิทยาศาสตร์-คณิตศาสตร์ (4ปี) หลักสูตรปรับปรุง พ.ศ. 2566</t>
  </si>
  <si>
    <t>หลักสูตรวิทยาศาสตรบัณฑิต สาขาวิชาจิตวิทยาคลินิก หลักสูตรใหม่ (พ.ศ.2564)</t>
  </si>
  <si>
    <t>หลักสูตรศึกษาศาสตรบัณฑิต สาขาวิชาศึกษาศาสตร์ (4ปี) หลักสูตรใหม่ (พ.ศ.2564)</t>
  </si>
  <si>
    <t>หลักสูตรศึกษาศาสตรบัณฑิต สาขาวิชาการสอนภาษา (4 ปี) หลักสูตรปรับปรุง พ.ศ. 2566</t>
  </si>
  <si>
    <t>หลักสูตรศึกษาศาสตรบัณฑิต สาขาวิชาวัดผล-เทคโนโลยีสารสนเทศ (4 ปี) หลักสูตรปรับปรุง พ.ศ. 2567</t>
  </si>
  <si>
    <t>หลักสูตรศึกษาศาสตรบัณฑิต (4 ปี) หลักสูตรปรับปรุง พ.ศ. 2567</t>
  </si>
  <si>
    <t>หลักสูตรพยาบาลศาสตรบัณฑิต หลักสูตรปรับปรุง (พ.ศ.2566)</t>
  </si>
  <si>
    <t>หลักสูตรบริหารธุรกิจบัณฑิต หลักสูตรปรับปรุง (พ.ศ.2563)</t>
  </si>
  <si>
    <t>หลักสูตรปรัชญาดุษฎีบัณฑิต สาขาวิชาภาษาไทย หลักสูตรปรับปรุง (พ.ศ.2564)</t>
  </si>
  <si>
    <t>หลักสูตรวิทยาศาสตรบัณฑิต สาขาวิชาภูมิศาสตร์ หลักสูตรปรับปรุง (พ.ศ.2564)</t>
  </si>
  <si>
    <t>หลักสูตรศิลปศาสตรบัณฑิต สาขาวิชาการจัดการสารสนเทศ หลักสูตรปรับปรุง (พ.ศ.2564)</t>
  </si>
  <si>
    <t>หลักสูตรศิลปศาสตรบัณฑิต สาขาวิชาประวัติศาสตร์ หลักสูตรปรับปรุง (พ.ศ.2564)</t>
  </si>
  <si>
    <t>หลักสูตรศิลปศาสตรบัณฑิต สาขาวิชาพัฒนาสังคม หลักสูตรปรับปรุง (พ.ศ.2564)</t>
  </si>
  <si>
    <t>หลักสูตรศิลปศาสตรบัณฑิต สาขาวิชาภาษาเกาหลี หลักสูตรปรับปรุง (พ.ศ.2564)</t>
  </si>
  <si>
    <t>หลักสูตรศิลปศาสตรบัณฑิต สาขาวิชาภาษาจีน หลักสูตรปรับปรุง (พ.ศ.2567)</t>
  </si>
  <si>
    <t>หลักสูตรศิลปศาสตรบัณฑิต สาขาวิชาภาษาญี่ปุ่น หลักสูตรปรับปรุง (พ.ศ.2564)</t>
  </si>
  <si>
    <t>หลักสูตรศิลปศาสตรบัณฑิต สาขาวิชาภาษามลายูและมลายูศึกษา หลักสูตรปรับปรุง (พ.ศ.2565)</t>
  </si>
  <si>
    <t>หลักสูตรศิลปศาสตรบัณฑิต สาขาวิชาภาษายุโรปเพื่อการสื่อสารสากล หลักสูตรปรับปรุง (พ.ศ.2564)</t>
  </si>
  <si>
    <t>หลักสูตรศิลปศาสตรบัณฑิต สาขาวิชาภาษาและวรรณคดีไทย หลักสูตรปรับปรุง (พ.ศ.2565)</t>
  </si>
  <si>
    <t>หลักสูตรศิลปศาสตรบัณฑิต สาขาวิชาภาษาอังกฤษ หลักสูตรปรับปรุง (พ.ศ.2567)</t>
  </si>
  <si>
    <t>หลักสูตรศิลปศาสตรบัณฑิต สาขาวิชาภาษาอาหรับเพื่อธุรกิจ หลักสูตรปรับปรุง (พ.ศ.2564)</t>
  </si>
  <si>
    <t>หลักสูตรศิลปศาสตรบัณฑิต สาขาวิชาศิลปะการคิดเพื่อการพัฒนามนุษย์ หลักสูตรปรับปรุง (พ.ศ.2564)</t>
  </si>
  <si>
    <t>หลักสูตรศิลปศาสตรบัณฑิต สาขาวิชาสังคมวิทยาและมานุษยวิทยา หลักสูตรปรับปรุง (พ.ศ.2563)</t>
  </si>
  <si>
    <t>หลักสูตรศิลปศาสตรมหาบัณฑิต สาขาวิชาการบริหารสังคม หลักสูตรปรับปรุง (พ.ศ.2564)</t>
  </si>
  <si>
    <t>หลักสูตรศิลปศาสตรมหาบัณฑิต สาขาวิชาภาษาไทย หลักสูตรปรับปรุง (พ.ศ.2565)</t>
  </si>
  <si>
    <t>หลักสูตรเศรษฐศาสตรบัณฑิต สาขาวิชาเศรษฐศาสตร์การประกอบการ หลักสูตรปรับปรุง (พ.ศ.2564)</t>
  </si>
  <si>
    <t>หลักสูตรสังคมสงเคราะห์ศาสตรบัณฑิต หลักสูตรปรับปรุง (พ.ศ.2564)</t>
  </si>
  <si>
    <t>หลักสูตรวิทยาศาสตรบัณฑิต สาขาวิชาคณิตศาสตร์และวิทยาการคอมพิวเตอร์ หลักสูตรปรับปรุง (พ.ศ.2564)</t>
  </si>
  <si>
    <t>หลักสูตรวิทยาศาสตรบัณฑิต สาขาวิชาเคมี-ชีววิทยา หลักสูตรปรับปรุง (พ.ศ.2565)</t>
  </si>
  <si>
    <t>หลักสูตรวิทยาศาสตรบัณฑิต สาขาวิชาเคมีอุตสาหกรรมสีเขียว หลักสูตรปรับปรุง (พ.ศ.2565)</t>
  </si>
  <si>
    <t>หลักสูตรวิทยาศาสตรบัณฑิต สาขาวิชาเทคโนโลยีการเกษตร หลักสูตรปรับปรุง (พ.ศ.2565)</t>
  </si>
  <si>
    <t>หลักสูตรวิทยาศาสตรบัณฑิต สาขาวิชาเทคโนโลยียาง หลักสูตรปรับปรุง (พ.ศ.2565)</t>
  </si>
  <si>
    <t>หลักสูตรวิทยาศาสตรบัณฑิต สาขาวิชาเทคโนโลยีและนวัตกรรมประมง หลักสูตรปรับปรุง (พ.ศ.2565)</t>
  </si>
  <si>
    <t>หลักสูตรวิทยาศาสตรบัณฑิต สาขาวิชาฟิสิกส์ หลักสูตรปรับปรุง (พ.ศ.2565)</t>
  </si>
  <si>
    <t>หลักสูตรวิทยาศาสตรบัณฑิต สาขาวิชาโภชนศาสตร์และการกำหนดอาหาร หลักสูตรปรับปรุง (พ.ศ.2565)</t>
  </si>
  <si>
    <t>หลักสูตรวิทยาศาสตรบัณฑิต สาขาวิชาวิทยาศาสตร์การอาหารและโภชนาการ หลักสูตรปรับปรุง (พ.ศ.2565)</t>
  </si>
  <si>
    <t>หลักสูตรวิทยาศาสตรมหาบัณฑิต สาขาวิชาคณิตศาสตร์ประยุกต์และนวัตกรรมการสอนคณิตศาสตร์ หลักสูตรปรับปรุง (พ.ศ.2563)</t>
  </si>
  <si>
    <t>หลักสูตรวิทยาศาสตรมหาบัณฑิต สาขาวิชาเคมีประยุกต์ หลักสูตรปรับปรุง (พ.ศ.2563)</t>
  </si>
  <si>
    <t>หลักสูตรวิทยาศาสตรมหาบัณฑิต สาขาวิชาชีววิทยาประยุกต์ หลักสูตรปรับปรุง (พ.ศ.2564)</t>
  </si>
  <si>
    <t>หลักสูตรวิทยาศาสตรมหาบัณฑิต สาขาวิชาเทคโนโลยีพอลิเมอร์ หลักสูตรปรับปรุง (พ.ศ.2563)</t>
  </si>
  <si>
    <t>หลักสูตรวิทยาศาสตรมหาบัณฑิต สาขาวิชาฟิสิกส์ประยุกต์ หลักสูตรปรับปรุง (พ.ศ.2564)</t>
  </si>
  <si>
    <t>หลักสูตรวิทยาศาสตรมหาบัณฑิต สาขาวิชาวิทยาศาสตร์การอาหารและโภชนาการเชิงนวัตกรรม หลักสูตรปรับปรุง (พ.ศ.2564)</t>
  </si>
  <si>
    <t>หลักสูตรวิทยาศาสตรมหาบัณฑิต สาขาวิชาวิทยาศาสตร์และเทคโนโลยีการเกษตร   หลักสูตรปรับปรุง (พ.ศ.2562)</t>
  </si>
  <si>
    <t>หลักสูตรวิทยาศาสตรมหาบัณฑิต สาขาวิชาวิทยาศาสตร์และเทคโนโลยีประมง หลักสูตรปรับปรุง (พ.ศ.2564)</t>
  </si>
  <si>
    <t>หลักสูตรวิทยาศาสตรมหาบัณฑิต สาขาวิชาวิธีวิทยาการวิจัยและการวิเคราะห์ข้อมูล หลักสูตรปรับปรุง (พ.ศ.2564)</t>
  </si>
  <si>
    <t>หลักสูตรปรัชญาดุษฎีบัณฑิต สาขาวิชาเทคโนโลยีพอลิเมอร์ หลักสูตรปรับปรุง (พ.ศ.2563)</t>
  </si>
  <si>
    <t>หลักสูตรปรัชญาดุษฎีบัณฑิต สาขาวิชาวิธีวิทยาการวิจัยและการวิเคราะห์ข้อมูล หลักสูตรปรับปรุง (พ.ศ.2564)</t>
  </si>
  <si>
    <t>หลักสูตรศิลปกรรมศาสตรบัณฑิต สาขาวิชาออกแบบประยุกต์ศิลป์ (ต่อเนื่อง) หลักสูตรปรับปรุง (พ.ศ.2566)</t>
  </si>
  <si>
    <t>หลักสูตรศิลปกรรมศาสตรบัณฑิต หลักสูตรปรับปรุง (พ.ศ.2565)</t>
  </si>
  <si>
    <t>หลักสูตรศึกษาศาสตรดุษฎีบัณฑิต สาขาวิชาการบริหารการศึกษา หลักสูตรปรับปรุง (พ.ศ.2565)</t>
  </si>
  <si>
    <t>หลักสูตรศึกษาศาสตรมหาบัณฑิต สาขาวิชาการวิจัยและประเมิน หลักสูตรปรับปรุง (พ.ศ.2565)</t>
  </si>
  <si>
    <t>หลักสูตรศึกษาศาสตรมหาบัณฑิต สาขาวิชาหลักสูตรและการสอน หลักสูตรปรับปรุง (พ.ศ.2565)</t>
  </si>
  <si>
    <t>หลักสูตรศึกษาศาสตรมหาบัณฑิต สาขาวิชาการบริหารการศึกษา หลักสูตรปรับปรุง (พ.ศ.2563) **</t>
  </si>
  <si>
    <t>หลักสูตรศึกษาศาสตรมหาบัณฑิต สาขาวิชาเทคโนโลยีและนวัตกรรมเพื่อการเรียนรู้ หลักสูตรปรับปรุง (พ.ศ.2564) **</t>
  </si>
  <si>
    <t>หลักสูตรศิลปศาสตรมหาบัณฑิต สาขาวิชาจิตวิทยา หลักสูตรปรับปรุง (พ.ศ.2564) **</t>
  </si>
  <si>
    <t>หลักสูตรศิลปศาสตรบัณฑิต สาขาวิชาอิสลามศึกษา (หลักสูตรนานาชาติ) หลักสูตรปรับปรุง (พ.ศ.2564)</t>
  </si>
  <si>
    <t>หลักสูตรศิลปศาสตรบัณฑิต สาขาวิชาอิสลามศึกษาและกฎหมายอิสลาม หลักสูตรปรับปรุง (พ.ศ.2565)</t>
  </si>
  <si>
    <t>หลักสูตรศึกษาศาสตรบัณฑิต สาขาวิชาการสอนอิสลามศึกษา (4 ปี) หลักสูตรปรับปรุง (พ.ศ.2562)</t>
  </si>
  <si>
    <t>หลักสูตรศิลปศาสตรมหาบัณฑิต สาขาวิชาอิสลามศึกษาและมุสลิมศึกษา หลักสูตรปรับปรุง (พ.ศ.2565)</t>
  </si>
  <si>
    <t>หลักสูตรศึกษาศาสตรมหาบัณฑิต สาขาวิชาการบริหารและการจัดการการศึกษาอิสลาม หลักสูตรปรับปรุง (พ.ศ.2564)</t>
  </si>
  <si>
    <t>หลักสูตรปรัชญาดุษฎีบัณฑิต สาขาวิชาอิสลามศึกษาและมุสลิมศึกษา หลักสูตรปรับปรุง (พ.ศ.2565)</t>
  </si>
  <si>
    <t>หลักสูตรบริหารธุรกิจบัณฑิต สาขาวิชานวัตกรรมธุรกิจอิสลาม หลักสูตรปรับปรุง (พ.ศ.2564)</t>
  </si>
  <si>
    <t>หลักสูตรนิเทศศาสตรบัณฑิต หลักสูตรปรับปรุง (พ.ศ.2564)</t>
  </si>
  <si>
    <t>หลักสูตรวิทยาศาสตรบัณฑิต สาขาวิชาคอมพิวเตอร์และวิทยาการสารสนเทศเพื่อการจัดการ หลักสูตรปรับปรุง (พ.ศ.2564)</t>
  </si>
  <si>
    <t>หลักสูตรศิลปศาสตรบัณฑิต สาขาวิชานวัตกรรมการออกแบบสื่อ หลักสูตรปรับปรุง (พ.ศ.2563)</t>
  </si>
  <si>
    <t>หลักสูตรรัฐศาสตรบัณฑิต หลักสูตรปรับปรุง (พ.ศ.2564)</t>
  </si>
  <si>
    <t>รัฐศาสตรมหาบัณฑิต หลักสูตรใหม่ 2567</t>
  </si>
  <si>
    <t xml:space="preserve">  - วิชาเอกคณิตศาสตร์</t>
  </si>
  <si>
    <t xml:space="preserve"> - วิชาเอกเคมี</t>
  </si>
  <si>
    <t xml:space="preserve"> - วิชาเอกชีววิทยา</t>
  </si>
  <si>
    <t xml:space="preserve"> - วิชากเอกฟิสิกส์</t>
  </si>
  <si>
    <t xml:space="preserve"> - วิชาเอกวิทยาศาสตร์ทั่วไป</t>
  </si>
  <si>
    <t xml:space="preserve"> - วิชาภาษาไทย</t>
  </si>
  <si>
    <t xml:space="preserve"> - วิชาเอกภาษาอังกฤษ</t>
  </si>
  <si>
    <t xml:space="preserve"> - การศึกษาปฐมวัย</t>
  </si>
  <si>
    <t xml:space="preserve"> - สังคมศึกษา</t>
  </si>
  <si>
    <t xml:space="preserve"> - ศิลปศึกษา</t>
  </si>
  <si>
    <t xml:space="preserve"> - สุขศึกษา</t>
  </si>
  <si>
    <t xml:space="preserve"> - จิตวิทยาการศึกษาและการแนะเเนว</t>
  </si>
  <si>
    <t xml:space="preserve"> - พลศึกษา</t>
  </si>
  <si>
    <t xml:space="preserve"> - การประถมศึกษา</t>
  </si>
  <si>
    <t xml:space="preserve"> - สาขาวิชาการปกครอง</t>
  </si>
  <si>
    <t xml:space="preserve"> - สาขาวิชาการปกครองท้องถิ่น</t>
  </si>
  <si>
    <t xml:space="preserve"> - สาขาวิชาความสัมพันธ์ระหว่างประเทศ</t>
  </si>
  <si>
    <t xml:space="preserve"> - สาขาวิชานโยบายสาธารณะ</t>
  </si>
  <si>
    <t>หลักสูตรศิลปศาสตรบัณฑิต สาขาวิชาสังคมวิทยาและมานุษยวิทยา หลักสูตรปรับปรุง (พ.ศ.2568)</t>
  </si>
  <si>
    <t xml:space="preserve"> - แขนงวิชาทัศนศิลป์</t>
  </si>
  <si>
    <t xml:space="preserve"> - แขนงวิชาออกแบบประยุกต์ศิลป์</t>
  </si>
  <si>
    <t xml:space="preserve"> - แขนงวิชาออกแบบแฟชั่น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</si>
</sst>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i/>
      <sz val="14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Font="1"/>
    <xf numFmtId="0" fontId="3" fillId="0" borderId="1" xfId="1" applyFont="1" applyFill="1" applyBorder="1" applyAlignment="1">
      <alignment vertical="top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0" xfId="1" applyFont="1" applyFill="1"/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0" fontId="6" fillId="0" borderId="0" xfId="1" applyFont="1" applyFill="1"/>
    <xf numFmtId="0" fontId="4" fillId="0" borderId="7" xfId="1" applyFont="1" applyFill="1" applyBorder="1"/>
    <xf numFmtId="3" fontId="4" fillId="0" borderId="7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0" fontId="1" fillId="0" borderId="0" xfId="1" applyFont="1" applyFill="1"/>
    <xf numFmtId="0" fontId="10" fillId="0" borderId="0" xfId="1" applyFont="1" applyFill="1"/>
    <xf numFmtId="0" fontId="4" fillId="0" borderId="10" xfId="1" applyFont="1" applyFill="1" applyBorder="1"/>
    <xf numFmtId="0" fontId="4" fillId="0" borderId="11" xfId="1" applyFont="1" applyFill="1" applyBorder="1"/>
    <xf numFmtId="0" fontId="4" fillId="0" borderId="0" xfId="1" applyFont="1" applyFill="1" applyBorder="1"/>
    <xf numFmtId="0" fontId="1" fillId="0" borderId="7" xfId="0" applyFont="1" applyBorder="1"/>
    <xf numFmtId="0" fontId="3" fillId="0" borderId="10" xfId="1" applyFont="1" applyFill="1" applyBorder="1"/>
    <xf numFmtId="0" fontId="3" fillId="0" borderId="0" xfId="1" applyFont="1" applyFill="1" applyBorder="1"/>
    <xf numFmtId="0" fontId="3" fillId="0" borderId="11" xfId="1" applyFont="1" applyFill="1" applyBorder="1"/>
    <xf numFmtId="3" fontId="3" fillId="0" borderId="7" xfId="1" applyNumberFormat="1" applyFont="1" applyFill="1" applyBorder="1" applyAlignment="1">
      <alignment horizontal="right"/>
    </xf>
    <xf numFmtId="3" fontId="3" fillId="0" borderId="7" xfId="1" applyNumberFormat="1" applyFont="1" applyFill="1" applyBorder="1" applyAlignment="1">
      <alignment horizontal="center"/>
    </xf>
    <xf numFmtId="0" fontId="12" fillId="0" borderId="0" xfId="1" applyFont="1" applyFill="1" applyBorder="1"/>
    <xf numFmtId="0" fontId="12" fillId="0" borderId="11" xfId="1" applyFont="1" applyFill="1" applyBorder="1"/>
    <xf numFmtId="3" fontId="12" fillId="0" borderId="7" xfId="1" applyNumberFormat="1" applyFont="1" applyFill="1" applyBorder="1" applyAlignment="1">
      <alignment horizontal="center"/>
    </xf>
    <xf numFmtId="0" fontId="13" fillId="0" borderId="0" xfId="0" applyFont="1"/>
    <xf numFmtId="0" fontId="8" fillId="0" borderId="0" xfId="0" applyFont="1"/>
    <xf numFmtId="3" fontId="4" fillId="0" borderId="11" xfId="1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left" wrapText="1"/>
    </xf>
    <xf numFmtId="3" fontId="1" fillId="0" borderId="0" xfId="1" applyNumberFormat="1" applyFont="1" applyFill="1"/>
    <xf numFmtId="0" fontId="11" fillId="0" borderId="0" xfId="0" applyFont="1"/>
    <xf numFmtId="0" fontId="4" fillId="3" borderId="11" xfId="1" applyFont="1" applyFill="1" applyBorder="1"/>
    <xf numFmtId="0" fontId="1" fillId="3" borderId="7" xfId="0" applyFont="1" applyFill="1" applyBorder="1"/>
    <xf numFmtId="3" fontId="4" fillId="3" borderId="7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" fillId="0" borderId="7" xfId="0" applyFont="1" applyFill="1" applyBorder="1"/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showGridLines="0" showZeros="0" workbookViewId="0">
      <pane ySplit="4" topLeftCell="A116" activePane="bottomLeft" state="frozen"/>
      <selection pane="bottomLeft" activeCell="E7" sqref="E7"/>
    </sheetView>
  </sheetViews>
  <sheetFormatPr defaultColWidth="9" defaultRowHeight="24"/>
  <cols>
    <col min="1" max="2" width="2.28515625" style="5" customWidth="1"/>
    <col min="3" max="3" width="2.7109375" style="5" customWidth="1"/>
    <col min="4" max="4" width="90.5703125" style="5" customWidth="1"/>
    <col min="5" max="12" width="7.5703125" style="5" customWidth="1"/>
    <col min="13" max="13" width="1.7109375" style="5" customWidth="1"/>
    <col min="14" max="16384" width="9" style="5"/>
  </cols>
  <sheetData>
    <row r="1" spans="1:12">
      <c r="K1" s="5" t="s">
        <v>33</v>
      </c>
    </row>
    <row r="2" spans="1:12" s="4" customFormat="1" ht="24" customHeight="1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42.75" customHeight="1">
      <c r="A3" s="45" t="s">
        <v>30</v>
      </c>
      <c r="B3" s="46"/>
      <c r="C3" s="46"/>
      <c r="D3" s="47"/>
      <c r="E3" s="43" t="s">
        <v>13</v>
      </c>
      <c r="F3" s="44"/>
      <c r="G3" s="43" t="s">
        <v>14</v>
      </c>
      <c r="H3" s="44"/>
      <c r="I3" s="43" t="s">
        <v>15</v>
      </c>
      <c r="J3" s="44"/>
      <c r="K3" s="43" t="s">
        <v>16</v>
      </c>
      <c r="L3" s="44"/>
    </row>
    <row r="4" spans="1:12">
      <c r="A4" s="48"/>
      <c r="B4" s="49"/>
      <c r="C4" s="49"/>
      <c r="D4" s="50"/>
      <c r="E4" s="6" t="s">
        <v>18</v>
      </c>
      <c r="F4" s="6" t="s">
        <v>19</v>
      </c>
      <c r="G4" s="6" t="s">
        <v>18</v>
      </c>
      <c r="H4" s="6" t="s">
        <v>19</v>
      </c>
      <c r="I4" s="6" t="s">
        <v>18</v>
      </c>
      <c r="J4" s="6" t="s">
        <v>19</v>
      </c>
      <c r="K4" s="6" t="s">
        <v>18</v>
      </c>
      <c r="L4" s="6" t="s">
        <v>19</v>
      </c>
    </row>
    <row r="5" spans="1:12" s="10" customFormat="1" ht="24" customHeight="1">
      <c r="A5" s="26" t="s">
        <v>2</v>
      </c>
      <c r="B5" s="27"/>
      <c r="C5" s="27"/>
      <c r="D5" s="28"/>
      <c r="E5" s="29">
        <f>E6</f>
        <v>510</v>
      </c>
      <c r="F5" s="29">
        <f>F6</f>
        <v>510</v>
      </c>
      <c r="G5" s="30">
        <f>G29</f>
        <v>203</v>
      </c>
      <c r="H5" s="30">
        <f>H29</f>
        <v>203</v>
      </c>
      <c r="I5" s="30">
        <f>I38</f>
        <v>15</v>
      </c>
      <c r="J5" s="30">
        <f>J38</f>
        <v>15</v>
      </c>
      <c r="K5" s="30">
        <f>+E5+G5+I5</f>
        <v>728</v>
      </c>
      <c r="L5" s="30">
        <f>+F5+H5+J5</f>
        <v>728</v>
      </c>
    </row>
    <row r="6" spans="1:12" s="10" customFormat="1" ht="24" customHeight="1">
      <c r="A6" s="26"/>
      <c r="B6" s="27" t="s">
        <v>0</v>
      </c>
      <c r="C6" s="27"/>
      <c r="D6" s="28"/>
      <c r="E6" s="29">
        <f>E7</f>
        <v>510</v>
      </c>
      <c r="F6" s="29">
        <f>F7</f>
        <v>510</v>
      </c>
      <c r="G6" s="30"/>
      <c r="H6" s="30"/>
      <c r="I6" s="30"/>
      <c r="J6" s="30"/>
      <c r="K6" s="30">
        <f t="shared" ref="K6:K7" si="0">+E6+G6+I6</f>
        <v>510</v>
      </c>
      <c r="L6" s="30">
        <f t="shared" ref="L6:L7" si="1">+F6+H6+J6</f>
        <v>510</v>
      </c>
    </row>
    <row r="7" spans="1:12" s="10" customFormat="1" ht="24" customHeight="1">
      <c r="A7" s="26"/>
      <c r="B7" s="27"/>
      <c r="C7" s="27" t="s">
        <v>1</v>
      </c>
      <c r="D7" s="28"/>
      <c r="E7" s="29">
        <f>E8+E9+E15+E16+E19+E22+E23</f>
        <v>510</v>
      </c>
      <c r="F7" s="29">
        <f>F8+F9+F15+F16+F19+F22+F23</f>
        <v>510</v>
      </c>
      <c r="G7" s="30"/>
      <c r="H7" s="30"/>
      <c r="I7" s="30"/>
      <c r="J7" s="30"/>
      <c r="K7" s="30">
        <f t="shared" si="0"/>
        <v>510</v>
      </c>
      <c r="L7" s="30">
        <f t="shared" si="1"/>
        <v>510</v>
      </c>
    </row>
    <row r="8" spans="1:12" s="10" customFormat="1" ht="24" customHeight="1">
      <c r="A8" s="22"/>
      <c r="B8" s="24"/>
      <c r="D8" s="24" t="s">
        <v>42</v>
      </c>
      <c r="E8" s="25">
        <v>30</v>
      </c>
      <c r="F8" s="25">
        <v>30</v>
      </c>
      <c r="G8" s="12"/>
      <c r="H8" s="12"/>
      <c r="I8" s="12"/>
      <c r="J8" s="12"/>
      <c r="K8" s="12">
        <f>E8+G8+I8</f>
        <v>30</v>
      </c>
      <c r="L8" s="12">
        <f>F8+H8+J8</f>
        <v>30</v>
      </c>
    </row>
    <row r="9" spans="1:12" s="10" customFormat="1" ht="24" customHeight="1">
      <c r="A9" s="22"/>
      <c r="B9" s="24"/>
      <c r="D9" s="24" t="s">
        <v>43</v>
      </c>
      <c r="E9" s="25">
        <f>SUM(E10:E14)</f>
        <v>150</v>
      </c>
      <c r="F9" s="25">
        <f>SUM(F10:F14)</f>
        <v>150</v>
      </c>
      <c r="G9" s="12"/>
      <c r="H9" s="12"/>
      <c r="I9" s="12"/>
      <c r="J9" s="12"/>
      <c r="K9" s="12">
        <f t="shared" ref="K9:K23" si="2">E9+G9+I9</f>
        <v>150</v>
      </c>
      <c r="L9" s="12">
        <f t="shared" ref="L9:L23" si="3">F9+H9+J9</f>
        <v>150</v>
      </c>
    </row>
    <row r="10" spans="1:12" s="10" customFormat="1" ht="24" customHeight="1">
      <c r="A10" s="22"/>
      <c r="B10" s="24"/>
      <c r="D10" s="24" t="s">
        <v>110</v>
      </c>
      <c r="E10" s="25">
        <v>30</v>
      </c>
      <c r="F10" s="25">
        <v>30</v>
      </c>
      <c r="G10" s="12"/>
      <c r="H10" s="12"/>
      <c r="I10" s="12"/>
      <c r="J10" s="12"/>
      <c r="K10" s="12"/>
      <c r="L10" s="12"/>
    </row>
    <row r="11" spans="1:12" s="10" customFormat="1" ht="24" customHeight="1">
      <c r="A11" s="22"/>
      <c r="B11" s="24"/>
      <c r="D11" s="24" t="s">
        <v>111</v>
      </c>
      <c r="E11" s="25">
        <v>30</v>
      </c>
      <c r="F11" s="25">
        <v>30</v>
      </c>
      <c r="G11" s="12"/>
      <c r="H11" s="12"/>
      <c r="I11" s="12"/>
      <c r="J11" s="12"/>
      <c r="K11" s="12"/>
      <c r="L11" s="12"/>
    </row>
    <row r="12" spans="1:12" s="10" customFormat="1" ht="24" customHeight="1">
      <c r="A12" s="22"/>
      <c r="B12" s="24"/>
      <c r="D12" s="24" t="s">
        <v>112</v>
      </c>
      <c r="E12" s="25">
        <v>30</v>
      </c>
      <c r="F12" s="25">
        <v>30</v>
      </c>
      <c r="G12" s="12"/>
      <c r="H12" s="12"/>
      <c r="I12" s="12"/>
      <c r="J12" s="12"/>
      <c r="K12" s="12"/>
      <c r="L12" s="12"/>
    </row>
    <row r="13" spans="1:12" s="10" customFormat="1" ht="24" customHeight="1">
      <c r="A13" s="22"/>
      <c r="B13" s="24"/>
      <c r="D13" s="24" t="s">
        <v>113</v>
      </c>
      <c r="E13" s="25">
        <v>30</v>
      </c>
      <c r="F13" s="25">
        <v>30</v>
      </c>
      <c r="G13" s="12"/>
      <c r="H13" s="12"/>
      <c r="I13" s="12"/>
      <c r="J13" s="12"/>
      <c r="K13" s="12"/>
      <c r="L13" s="12"/>
    </row>
    <row r="14" spans="1:12" s="10" customFormat="1" ht="24" customHeight="1">
      <c r="A14" s="22"/>
      <c r="B14" s="24"/>
      <c r="D14" s="24" t="s">
        <v>114</v>
      </c>
      <c r="E14" s="25">
        <v>30</v>
      </c>
      <c r="F14" s="25">
        <v>30</v>
      </c>
      <c r="G14" s="12"/>
      <c r="H14" s="12"/>
      <c r="I14" s="12"/>
      <c r="J14" s="12"/>
      <c r="K14" s="12"/>
      <c r="L14" s="12"/>
    </row>
    <row r="15" spans="1:12" s="10" customFormat="1" ht="24" customHeight="1">
      <c r="A15" s="22"/>
      <c r="B15" s="24"/>
      <c r="D15" s="24" t="s">
        <v>44</v>
      </c>
      <c r="E15" s="25">
        <v>30</v>
      </c>
      <c r="F15" s="25">
        <v>30</v>
      </c>
      <c r="G15" s="12"/>
      <c r="H15" s="12"/>
      <c r="I15" s="12"/>
      <c r="J15" s="12"/>
      <c r="K15" s="12">
        <f t="shared" si="2"/>
        <v>30</v>
      </c>
      <c r="L15" s="12">
        <f t="shared" si="3"/>
        <v>30</v>
      </c>
    </row>
    <row r="16" spans="1:12" s="10" customFormat="1" ht="24" customHeight="1">
      <c r="A16" s="22"/>
      <c r="B16" s="24"/>
      <c r="D16" s="24" t="s">
        <v>45</v>
      </c>
      <c r="E16" s="25">
        <f>SUM(E17:E18)</f>
        <v>60</v>
      </c>
      <c r="F16" s="25">
        <f>SUM(F17:F18)</f>
        <v>60</v>
      </c>
      <c r="G16" s="12"/>
      <c r="H16" s="12"/>
      <c r="I16" s="12"/>
      <c r="J16" s="12"/>
      <c r="K16" s="12">
        <f t="shared" si="2"/>
        <v>60</v>
      </c>
      <c r="L16" s="12">
        <f t="shared" si="3"/>
        <v>60</v>
      </c>
    </row>
    <row r="17" spans="1:12" s="10" customFormat="1" ht="24" customHeight="1">
      <c r="A17" s="22"/>
      <c r="B17" s="24"/>
      <c r="D17" s="24" t="s">
        <v>117</v>
      </c>
      <c r="E17" s="25">
        <v>30</v>
      </c>
      <c r="F17" s="25">
        <v>30</v>
      </c>
      <c r="G17" s="12"/>
      <c r="H17" s="12"/>
      <c r="I17" s="12"/>
      <c r="J17" s="12"/>
      <c r="K17" s="12"/>
      <c r="L17" s="12"/>
    </row>
    <row r="18" spans="1:12" s="10" customFormat="1" ht="24" customHeight="1">
      <c r="A18" s="22"/>
      <c r="B18" s="24"/>
      <c r="D18" s="24" t="s">
        <v>118</v>
      </c>
      <c r="E18" s="25">
        <v>30</v>
      </c>
      <c r="F18" s="25">
        <v>30</v>
      </c>
      <c r="G18" s="12"/>
      <c r="H18" s="12"/>
      <c r="I18" s="12"/>
      <c r="J18" s="12"/>
      <c r="K18" s="12"/>
      <c r="L18" s="12"/>
    </row>
    <row r="19" spans="1:12" s="10" customFormat="1" ht="24" customHeight="1">
      <c r="A19" s="22"/>
      <c r="B19" s="24"/>
      <c r="D19" s="24" t="s">
        <v>46</v>
      </c>
      <c r="E19" s="25">
        <f>SUM(E20:E21)</f>
        <v>60</v>
      </c>
      <c r="F19" s="25">
        <f>SUM(F20:F21)</f>
        <v>60</v>
      </c>
      <c r="G19" s="12"/>
      <c r="H19" s="12"/>
      <c r="I19" s="12"/>
      <c r="J19" s="12"/>
      <c r="K19" s="12">
        <f t="shared" si="2"/>
        <v>60</v>
      </c>
      <c r="L19" s="12">
        <f t="shared" si="3"/>
        <v>60</v>
      </c>
    </row>
    <row r="20" spans="1:12" s="10" customFormat="1" ht="24" customHeight="1">
      <c r="A20" s="22"/>
      <c r="B20" s="24"/>
      <c r="D20" s="24" t="s">
        <v>115</v>
      </c>
      <c r="E20" s="25">
        <v>30</v>
      </c>
      <c r="F20" s="25">
        <v>30</v>
      </c>
      <c r="G20" s="12"/>
      <c r="H20" s="12"/>
      <c r="I20" s="12"/>
      <c r="J20" s="12"/>
      <c r="K20" s="12"/>
      <c r="L20" s="12"/>
    </row>
    <row r="21" spans="1:12" s="10" customFormat="1" ht="24" customHeight="1">
      <c r="A21" s="22"/>
      <c r="B21" s="24"/>
      <c r="D21" s="24" t="s">
        <v>116</v>
      </c>
      <c r="E21" s="25">
        <v>30</v>
      </c>
      <c r="F21" s="25">
        <v>30</v>
      </c>
      <c r="G21" s="12"/>
      <c r="H21" s="12"/>
      <c r="I21" s="12"/>
      <c r="J21" s="12"/>
      <c r="K21" s="12"/>
      <c r="L21" s="12"/>
    </row>
    <row r="22" spans="1:12" s="10" customFormat="1" ht="24" customHeight="1">
      <c r="A22" s="22"/>
      <c r="B22" s="24"/>
      <c r="D22" s="24" t="s">
        <v>47</v>
      </c>
      <c r="E22" s="25">
        <v>30</v>
      </c>
      <c r="F22" s="25">
        <v>30</v>
      </c>
      <c r="G22" s="12"/>
      <c r="H22" s="12"/>
      <c r="I22" s="12"/>
      <c r="J22" s="12"/>
      <c r="K22" s="12">
        <f t="shared" si="2"/>
        <v>30</v>
      </c>
      <c r="L22" s="12">
        <f t="shared" si="3"/>
        <v>30</v>
      </c>
    </row>
    <row r="23" spans="1:12" s="10" customFormat="1" ht="24" customHeight="1">
      <c r="A23" s="22"/>
      <c r="B23" s="24"/>
      <c r="D23" s="24" t="s">
        <v>48</v>
      </c>
      <c r="E23" s="25">
        <f>SUM(E24:E28)</f>
        <v>150</v>
      </c>
      <c r="F23" s="25">
        <f>SUM(F24:F28)</f>
        <v>150</v>
      </c>
      <c r="G23" s="12"/>
      <c r="H23" s="12"/>
      <c r="I23" s="12"/>
      <c r="J23" s="12"/>
      <c r="K23" s="12">
        <f t="shared" si="2"/>
        <v>150</v>
      </c>
      <c r="L23" s="12">
        <f t="shared" si="3"/>
        <v>150</v>
      </c>
    </row>
    <row r="24" spans="1:12" s="10" customFormat="1" ht="24" customHeight="1">
      <c r="A24" s="22"/>
      <c r="B24" s="24"/>
      <c r="D24" s="24" t="s">
        <v>119</v>
      </c>
      <c r="E24" s="25">
        <v>30</v>
      </c>
      <c r="F24" s="25">
        <v>30</v>
      </c>
      <c r="G24" s="12"/>
      <c r="H24" s="12"/>
      <c r="I24" s="12"/>
      <c r="J24" s="12"/>
      <c r="K24" s="12"/>
      <c r="L24" s="12"/>
    </row>
    <row r="25" spans="1:12" s="10" customFormat="1" ht="24" customHeight="1">
      <c r="A25" s="22"/>
      <c r="B25" s="24"/>
      <c r="D25" s="24" t="s">
        <v>120</v>
      </c>
      <c r="E25" s="25">
        <v>30</v>
      </c>
      <c r="F25" s="25">
        <v>30</v>
      </c>
      <c r="G25" s="12"/>
      <c r="H25" s="12"/>
      <c r="I25" s="12"/>
      <c r="J25" s="12"/>
      <c r="K25" s="12"/>
      <c r="L25" s="12"/>
    </row>
    <row r="26" spans="1:12" s="10" customFormat="1" ht="24" customHeight="1">
      <c r="A26" s="22"/>
      <c r="B26" s="24"/>
      <c r="D26" s="24" t="s">
        <v>121</v>
      </c>
      <c r="E26" s="25">
        <v>30</v>
      </c>
      <c r="F26" s="25">
        <v>30</v>
      </c>
      <c r="G26" s="12"/>
      <c r="H26" s="12"/>
      <c r="I26" s="12"/>
      <c r="J26" s="12"/>
      <c r="K26" s="12"/>
      <c r="L26" s="12"/>
    </row>
    <row r="27" spans="1:12" s="10" customFormat="1" ht="24" customHeight="1">
      <c r="A27" s="22"/>
      <c r="B27" s="24"/>
      <c r="D27" s="24" t="s">
        <v>122</v>
      </c>
      <c r="E27" s="25">
        <v>30</v>
      </c>
      <c r="F27" s="25">
        <v>30</v>
      </c>
      <c r="G27" s="12"/>
      <c r="H27" s="12"/>
      <c r="I27" s="12"/>
      <c r="J27" s="12"/>
      <c r="K27" s="12"/>
      <c r="L27" s="12"/>
    </row>
    <row r="28" spans="1:12" s="10" customFormat="1" ht="24" customHeight="1">
      <c r="A28" s="22"/>
      <c r="B28" s="24"/>
      <c r="D28" s="24" t="s">
        <v>123</v>
      </c>
      <c r="E28" s="25">
        <v>30</v>
      </c>
      <c r="F28" s="25">
        <v>30</v>
      </c>
      <c r="G28" s="12"/>
      <c r="H28" s="12"/>
      <c r="I28" s="12"/>
      <c r="J28" s="12"/>
      <c r="K28" s="12"/>
      <c r="L28" s="12"/>
    </row>
    <row r="29" spans="1:12" s="10" customFormat="1" ht="24" customHeight="1">
      <c r="A29" s="22"/>
      <c r="B29" s="27" t="s">
        <v>4</v>
      </c>
      <c r="C29" s="27"/>
      <c r="D29" s="28"/>
      <c r="E29" s="30"/>
      <c r="F29" s="30"/>
      <c r="G29" s="30">
        <f>G30</f>
        <v>203</v>
      </c>
      <c r="H29" s="30">
        <f>H30</f>
        <v>203</v>
      </c>
      <c r="I29" s="30"/>
      <c r="J29" s="30"/>
      <c r="K29" s="30">
        <f t="shared" ref="K29:L32" si="4">E29+G29+I29</f>
        <v>203</v>
      </c>
      <c r="L29" s="30">
        <f t="shared" si="4"/>
        <v>203</v>
      </c>
    </row>
    <row r="30" spans="1:12" s="10" customFormat="1" ht="24" customHeight="1">
      <c r="A30" s="22"/>
      <c r="B30" s="27"/>
      <c r="C30" s="27" t="s">
        <v>1</v>
      </c>
      <c r="D30" s="28"/>
      <c r="E30" s="30"/>
      <c r="F30" s="30"/>
      <c r="G30" s="30">
        <f>G31+G34</f>
        <v>203</v>
      </c>
      <c r="H30" s="30">
        <f>H31+H34</f>
        <v>203</v>
      </c>
      <c r="I30" s="30"/>
      <c r="J30" s="30"/>
      <c r="K30" s="30">
        <f t="shared" si="4"/>
        <v>203</v>
      </c>
      <c r="L30" s="30">
        <f t="shared" si="4"/>
        <v>203</v>
      </c>
    </row>
    <row r="31" spans="1:12" s="10" customFormat="1" ht="24" customHeight="1">
      <c r="A31" s="22"/>
      <c r="B31" s="24"/>
      <c r="C31" s="31" t="s">
        <v>5</v>
      </c>
      <c r="D31" s="32"/>
      <c r="E31" s="33"/>
      <c r="F31" s="33"/>
      <c r="G31" s="33">
        <f>SUM(G32:G33)</f>
        <v>55</v>
      </c>
      <c r="H31" s="33">
        <f>SUM(H32:H33)</f>
        <v>55</v>
      </c>
      <c r="I31" s="33"/>
      <c r="J31" s="33"/>
      <c r="K31" s="33">
        <f t="shared" si="4"/>
        <v>55</v>
      </c>
      <c r="L31" s="33">
        <f t="shared" si="4"/>
        <v>55</v>
      </c>
    </row>
    <row r="32" spans="1:12" s="10" customFormat="1" ht="24" customHeight="1">
      <c r="A32" s="22"/>
      <c r="B32" s="24"/>
      <c r="C32" s="24"/>
      <c r="D32" s="23" t="s">
        <v>93</v>
      </c>
      <c r="E32" s="12"/>
      <c r="F32" s="12"/>
      <c r="G32" s="12">
        <v>35</v>
      </c>
      <c r="H32" s="12">
        <v>35</v>
      </c>
      <c r="I32" s="12"/>
      <c r="J32" s="12"/>
      <c r="K32" s="12">
        <f t="shared" si="4"/>
        <v>35</v>
      </c>
      <c r="L32" s="12">
        <f t="shared" si="4"/>
        <v>35</v>
      </c>
    </row>
    <row r="33" spans="1:12" s="10" customFormat="1" ht="24" customHeight="1">
      <c r="A33" s="22"/>
      <c r="B33" s="24"/>
      <c r="C33" s="24"/>
      <c r="D33" s="23" t="s">
        <v>94</v>
      </c>
      <c r="E33" s="12"/>
      <c r="F33" s="12"/>
      <c r="G33" s="12">
        <v>20</v>
      </c>
      <c r="H33" s="12">
        <v>20</v>
      </c>
      <c r="I33" s="12"/>
      <c r="J33" s="12"/>
      <c r="K33" s="12">
        <f t="shared" ref="K33" si="5">E33+G33+I33</f>
        <v>20</v>
      </c>
      <c r="L33" s="12">
        <f t="shared" ref="L33" si="6">F33+H33+J33</f>
        <v>20</v>
      </c>
    </row>
    <row r="34" spans="1:12" s="10" customFormat="1" ht="24" customHeight="1">
      <c r="A34" s="22"/>
      <c r="B34" s="24"/>
      <c r="C34" s="31" t="s">
        <v>6</v>
      </c>
      <c r="D34" s="32"/>
      <c r="E34" s="33"/>
      <c r="F34" s="33"/>
      <c r="G34" s="33">
        <f>SUM(G35:G37)</f>
        <v>148</v>
      </c>
      <c r="H34" s="33">
        <f>SUM(H35:H37)</f>
        <v>148</v>
      </c>
      <c r="I34" s="33"/>
      <c r="J34" s="33"/>
      <c r="K34" s="33">
        <f>E34+G34+I34</f>
        <v>148</v>
      </c>
      <c r="L34" s="33">
        <f>F34+H34+J34</f>
        <v>148</v>
      </c>
    </row>
    <row r="35" spans="1:12" s="10" customFormat="1" ht="24" customHeight="1">
      <c r="A35" s="22"/>
      <c r="B35" s="24"/>
      <c r="C35" s="24"/>
      <c r="D35" s="23" t="s">
        <v>95</v>
      </c>
      <c r="E35" s="12"/>
      <c r="F35" s="12"/>
      <c r="G35" s="12">
        <v>95</v>
      </c>
      <c r="H35" s="12">
        <v>95</v>
      </c>
      <c r="I35" s="12"/>
      <c r="J35" s="12"/>
      <c r="K35" s="12">
        <f>E35+G35+I35</f>
        <v>95</v>
      </c>
      <c r="L35" s="12">
        <f>F35+H35+J35</f>
        <v>95</v>
      </c>
    </row>
    <row r="36" spans="1:12" s="10" customFormat="1" ht="24" customHeight="1">
      <c r="A36" s="22"/>
      <c r="B36" s="24"/>
      <c r="C36" s="24"/>
      <c r="D36" s="23" t="s">
        <v>96</v>
      </c>
      <c r="E36" s="12"/>
      <c r="F36" s="12"/>
      <c r="G36" s="12">
        <v>23</v>
      </c>
      <c r="H36" s="12">
        <v>23</v>
      </c>
      <c r="I36" s="12"/>
      <c r="J36" s="12"/>
      <c r="K36" s="12">
        <f t="shared" ref="K36:K37" si="7">E36+G36+I36</f>
        <v>23</v>
      </c>
      <c r="L36" s="12">
        <f t="shared" ref="L36:L37" si="8">F36+H36+J36</f>
        <v>23</v>
      </c>
    </row>
    <row r="37" spans="1:12" s="10" customFormat="1" ht="24" customHeight="1">
      <c r="A37" s="22"/>
      <c r="B37" s="24"/>
      <c r="C37" s="24"/>
      <c r="D37" s="23" t="s">
        <v>97</v>
      </c>
      <c r="E37" s="12"/>
      <c r="F37" s="12"/>
      <c r="G37" s="12">
        <v>30</v>
      </c>
      <c r="H37" s="12">
        <v>30</v>
      </c>
      <c r="I37" s="12"/>
      <c r="J37" s="12"/>
      <c r="K37" s="12">
        <f t="shared" si="7"/>
        <v>30</v>
      </c>
      <c r="L37" s="12">
        <f t="shared" si="8"/>
        <v>30</v>
      </c>
    </row>
    <row r="38" spans="1:12" s="10" customFormat="1" ht="24" customHeight="1">
      <c r="A38" s="22"/>
      <c r="B38" s="27" t="s">
        <v>7</v>
      </c>
      <c r="C38" s="27"/>
      <c r="D38" s="28"/>
      <c r="E38" s="30"/>
      <c r="F38" s="30"/>
      <c r="G38" s="30"/>
      <c r="H38" s="30"/>
      <c r="I38" s="30">
        <f>I39</f>
        <v>15</v>
      </c>
      <c r="J38" s="30">
        <f>J39</f>
        <v>15</v>
      </c>
      <c r="K38" s="30">
        <f>E38+G38+I38</f>
        <v>15</v>
      </c>
      <c r="L38" s="30">
        <f>F38+H38+J38</f>
        <v>15</v>
      </c>
    </row>
    <row r="39" spans="1:12" s="10" customFormat="1" ht="24" customHeight="1">
      <c r="A39" s="22"/>
      <c r="B39" s="27"/>
      <c r="C39" s="27" t="s">
        <v>1</v>
      </c>
      <c r="D39" s="28"/>
      <c r="E39" s="30"/>
      <c r="F39" s="30"/>
      <c r="G39" s="30">
        <f>G40</f>
        <v>0</v>
      </c>
      <c r="H39" s="30"/>
      <c r="I39" s="30">
        <f>I40</f>
        <v>15</v>
      </c>
      <c r="J39" s="30">
        <f>J40</f>
        <v>15</v>
      </c>
      <c r="K39" s="30">
        <f>E39+G39+I39</f>
        <v>15</v>
      </c>
      <c r="L39" s="30">
        <f>F39+H39+J39</f>
        <v>15</v>
      </c>
    </row>
    <row r="40" spans="1:12" s="10" customFormat="1" ht="24" customHeight="1">
      <c r="A40" s="22"/>
      <c r="B40" s="24"/>
      <c r="C40" s="24"/>
      <c r="D40" s="23" t="s">
        <v>92</v>
      </c>
      <c r="E40" s="12"/>
      <c r="F40" s="12"/>
      <c r="G40" s="12"/>
      <c r="H40" s="12"/>
      <c r="I40" s="12">
        <v>15</v>
      </c>
      <c r="J40" s="12">
        <v>15</v>
      </c>
      <c r="K40" s="12">
        <f t="shared" ref="K40" si="9">E40+G40+I40</f>
        <v>15</v>
      </c>
      <c r="L40" s="12">
        <f t="shared" ref="L40" si="10">F40+H40+J40</f>
        <v>15</v>
      </c>
    </row>
    <row r="41" spans="1:12" s="10" customFormat="1">
      <c r="A41" s="26" t="s">
        <v>8</v>
      </c>
      <c r="B41" s="27"/>
      <c r="C41" s="27"/>
      <c r="D41" s="28"/>
      <c r="E41" s="30">
        <f>E42</f>
        <v>900</v>
      </c>
      <c r="F41" s="30">
        <f t="shared" ref="F41" si="11">F42</f>
        <v>920</v>
      </c>
      <c r="G41" s="30">
        <f>G61</f>
        <v>27</v>
      </c>
      <c r="H41" s="30">
        <f>H61</f>
        <v>22</v>
      </c>
      <c r="I41" s="30">
        <f>I65</f>
        <v>5</v>
      </c>
      <c r="J41" s="30">
        <f>J65</f>
        <v>5</v>
      </c>
      <c r="K41" s="30">
        <f t="shared" ref="K41:K43" si="12">E41+G41+I41</f>
        <v>932</v>
      </c>
      <c r="L41" s="30">
        <f t="shared" ref="L41:L43" si="13">F41+H41+J41</f>
        <v>947</v>
      </c>
    </row>
    <row r="42" spans="1:12" s="10" customFormat="1">
      <c r="A42" s="26"/>
      <c r="B42" s="27" t="s">
        <v>0</v>
      </c>
      <c r="C42" s="27"/>
      <c r="D42" s="28"/>
      <c r="E42" s="30">
        <f>E43</f>
        <v>900</v>
      </c>
      <c r="F42" s="30">
        <f>F43</f>
        <v>920</v>
      </c>
      <c r="G42" s="30"/>
      <c r="H42" s="30"/>
      <c r="I42" s="30"/>
      <c r="J42" s="30"/>
      <c r="K42" s="30">
        <f t="shared" si="12"/>
        <v>900</v>
      </c>
      <c r="L42" s="30">
        <f t="shared" si="13"/>
        <v>920</v>
      </c>
    </row>
    <row r="43" spans="1:12" s="10" customFormat="1">
      <c r="A43" s="26"/>
      <c r="B43" s="27"/>
      <c r="C43" s="27" t="s">
        <v>1</v>
      </c>
      <c r="D43" s="28"/>
      <c r="E43" s="30">
        <f>SUM(E44:E60)</f>
        <v>900</v>
      </c>
      <c r="F43" s="30">
        <f>SUM(F44:F60)</f>
        <v>920</v>
      </c>
      <c r="G43" s="30"/>
      <c r="H43" s="30"/>
      <c r="I43" s="30"/>
      <c r="J43" s="30"/>
      <c r="K43" s="30">
        <f t="shared" si="12"/>
        <v>900</v>
      </c>
      <c r="L43" s="30">
        <f t="shared" si="13"/>
        <v>920</v>
      </c>
    </row>
    <row r="44" spans="1:12" s="10" customFormat="1">
      <c r="A44" s="22"/>
      <c r="B44" s="24"/>
      <c r="C44" s="24"/>
      <c r="D44" s="23" t="s">
        <v>50</v>
      </c>
      <c r="E44" s="12">
        <v>100</v>
      </c>
      <c r="F44" s="12">
        <v>100</v>
      </c>
      <c r="G44" s="12"/>
      <c r="H44" s="12"/>
      <c r="I44" s="12"/>
      <c r="J44" s="12"/>
      <c r="K44" s="12">
        <f t="shared" ref="K44" si="14">E44+G44+I44</f>
        <v>100</v>
      </c>
      <c r="L44" s="12">
        <f t="shared" ref="L44" si="15">F44+H44+J44</f>
        <v>100</v>
      </c>
    </row>
    <row r="45" spans="1:12" s="10" customFormat="1">
      <c r="A45" s="22"/>
      <c r="B45" s="24"/>
      <c r="C45" s="24"/>
      <c r="D45" s="23" t="s">
        <v>52</v>
      </c>
      <c r="E45" s="12">
        <v>50</v>
      </c>
      <c r="F45" s="12">
        <v>50</v>
      </c>
      <c r="G45" s="12"/>
      <c r="H45" s="12"/>
      <c r="I45" s="12"/>
      <c r="J45" s="12"/>
      <c r="K45" s="12">
        <f t="shared" ref="K45:K62" si="16">E45+G45+I45</f>
        <v>50</v>
      </c>
      <c r="L45" s="12">
        <f t="shared" ref="L45:L62" si="17">F45+H45+J45</f>
        <v>50</v>
      </c>
    </row>
    <row r="46" spans="1:12" s="10" customFormat="1">
      <c r="A46" s="22"/>
      <c r="B46" s="24"/>
      <c r="C46" s="24"/>
      <c r="D46" s="23" t="s">
        <v>53</v>
      </c>
      <c r="E46" s="12">
        <v>50</v>
      </c>
      <c r="F46" s="12">
        <v>50</v>
      </c>
      <c r="G46" s="12"/>
      <c r="H46" s="12"/>
      <c r="I46" s="12"/>
      <c r="J46" s="12"/>
      <c r="K46" s="12"/>
      <c r="L46" s="12"/>
    </row>
    <row r="47" spans="1:12" s="10" customFormat="1">
      <c r="A47" s="22"/>
      <c r="B47" s="24"/>
      <c r="C47" s="24"/>
      <c r="D47" s="23" t="s">
        <v>54</v>
      </c>
      <c r="E47" s="12">
        <v>50</v>
      </c>
      <c r="F47" s="12">
        <v>50</v>
      </c>
      <c r="G47" s="12"/>
      <c r="H47" s="12"/>
      <c r="I47" s="12"/>
      <c r="J47" s="12"/>
      <c r="K47" s="12"/>
      <c r="L47" s="12"/>
    </row>
    <row r="48" spans="1:12" s="10" customFormat="1">
      <c r="A48" s="22"/>
      <c r="B48" s="24"/>
      <c r="C48" s="24"/>
      <c r="D48" s="23" t="s">
        <v>55</v>
      </c>
      <c r="E48" s="12">
        <v>50</v>
      </c>
      <c r="F48" s="12">
        <v>50</v>
      </c>
      <c r="G48" s="12"/>
      <c r="H48" s="12"/>
      <c r="I48" s="12"/>
      <c r="J48" s="12"/>
      <c r="K48" s="12"/>
      <c r="L48" s="12"/>
    </row>
    <row r="49" spans="1:12" s="10" customFormat="1">
      <c r="A49" s="22"/>
      <c r="B49" s="24"/>
      <c r="C49" s="24"/>
      <c r="D49" s="23" t="s">
        <v>56</v>
      </c>
      <c r="E49" s="12">
        <v>50</v>
      </c>
      <c r="F49" s="12">
        <v>50</v>
      </c>
      <c r="G49" s="12"/>
      <c r="H49" s="12"/>
      <c r="I49" s="12"/>
      <c r="J49" s="12"/>
      <c r="K49" s="12"/>
      <c r="L49" s="12"/>
    </row>
    <row r="50" spans="1:12" s="10" customFormat="1">
      <c r="A50" s="22"/>
      <c r="B50" s="24"/>
      <c r="C50" s="24"/>
      <c r="D50" s="23" t="s">
        <v>57</v>
      </c>
      <c r="E50" s="12">
        <v>50</v>
      </c>
      <c r="F50" s="12">
        <v>50</v>
      </c>
      <c r="G50" s="12"/>
      <c r="H50" s="12"/>
      <c r="I50" s="12"/>
      <c r="J50" s="12"/>
      <c r="K50" s="12">
        <f t="shared" si="16"/>
        <v>50</v>
      </c>
      <c r="L50" s="12">
        <f t="shared" si="17"/>
        <v>50</v>
      </c>
    </row>
    <row r="51" spans="1:12" s="10" customFormat="1">
      <c r="A51" s="22"/>
      <c r="B51" s="24"/>
      <c r="C51" s="24"/>
      <c r="D51" s="23" t="s">
        <v>58</v>
      </c>
      <c r="E51" s="12">
        <v>50</v>
      </c>
      <c r="F51" s="12">
        <v>50</v>
      </c>
      <c r="G51" s="12"/>
      <c r="H51" s="12"/>
      <c r="I51" s="12"/>
      <c r="J51" s="12"/>
      <c r="K51" s="12">
        <f t="shared" si="16"/>
        <v>50</v>
      </c>
      <c r="L51" s="12">
        <f t="shared" si="17"/>
        <v>50</v>
      </c>
    </row>
    <row r="52" spans="1:12" s="10" customFormat="1">
      <c r="A52" s="22"/>
      <c r="B52" s="24"/>
      <c r="C52" s="24"/>
      <c r="D52" s="23" t="s">
        <v>59</v>
      </c>
      <c r="E52" s="12">
        <v>50</v>
      </c>
      <c r="F52" s="12">
        <v>50</v>
      </c>
      <c r="G52" s="12"/>
      <c r="H52" s="12"/>
      <c r="I52" s="12"/>
      <c r="J52" s="12"/>
      <c r="K52" s="12">
        <f t="shared" si="16"/>
        <v>50</v>
      </c>
      <c r="L52" s="12">
        <f t="shared" si="17"/>
        <v>50</v>
      </c>
    </row>
    <row r="53" spans="1:12" s="10" customFormat="1">
      <c r="A53" s="22"/>
      <c r="B53" s="24"/>
      <c r="C53" s="24"/>
      <c r="D53" s="23" t="s">
        <v>60</v>
      </c>
      <c r="E53" s="12">
        <v>50</v>
      </c>
      <c r="F53" s="12">
        <v>50</v>
      </c>
      <c r="G53" s="12"/>
      <c r="H53" s="12"/>
      <c r="I53" s="12"/>
      <c r="J53" s="12"/>
      <c r="K53" s="12">
        <f t="shared" si="16"/>
        <v>50</v>
      </c>
      <c r="L53" s="12">
        <f t="shared" si="17"/>
        <v>50</v>
      </c>
    </row>
    <row r="54" spans="1:12" s="10" customFormat="1">
      <c r="A54" s="22"/>
      <c r="B54" s="24"/>
      <c r="C54" s="24"/>
      <c r="D54" s="23" t="s">
        <v>61</v>
      </c>
      <c r="E54" s="12">
        <v>50</v>
      </c>
      <c r="F54" s="12">
        <v>50</v>
      </c>
      <c r="G54" s="12"/>
      <c r="H54" s="12"/>
      <c r="I54" s="12"/>
      <c r="J54" s="12"/>
      <c r="K54" s="12">
        <f t="shared" si="16"/>
        <v>50</v>
      </c>
      <c r="L54" s="12">
        <f t="shared" si="17"/>
        <v>50</v>
      </c>
    </row>
    <row r="55" spans="1:12" s="10" customFormat="1">
      <c r="A55" s="22"/>
      <c r="B55" s="24"/>
      <c r="C55" s="24"/>
      <c r="D55" s="23" t="s">
        <v>62</v>
      </c>
      <c r="E55" s="12">
        <v>50</v>
      </c>
      <c r="F55" s="12">
        <v>60</v>
      </c>
      <c r="G55" s="12"/>
      <c r="H55" s="12"/>
      <c r="I55" s="12"/>
      <c r="J55" s="12"/>
      <c r="K55" s="12">
        <f t="shared" si="16"/>
        <v>50</v>
      </c>
      <c r="L55" s="12">
        <f t="shared" si="17"/>
        <v>60</v>
      </c>
    </row>
    <row r="56" spans="1:12" s="10" customFormat="1">
      <c r="A56" s="22"/>
      <c r="B56" s="24"/>
      <c r="C56" s="24"/>
      <c r="D56" s="23" t="s">
        <v>63</v>
      </c>
      <c r="E56" s="12">
        <v>50</v>
      </c>
      <c r="F56" s="12">
        <v>50</v>
      </c>
      <c r="G56" s="12"/>
      <c r="H56" s="12"/>
      <c r="I56" s="12"/>
      <c r="J56" s="12"/>
      <c r="K56" s="12">
        <f t="shared" si="16"/>
        <v>50</v>
      </c>
      <c r="L56" s="12">
        <f t="shared" si="17"/>
        <v>50</v>
      </c>
    </row>
    <row r="57" spans="1:12" s="10" customFormat="1">
      <c r="A57" s="22"/>
      <c r="B57" s="24"/>
      <c r="C57" s="24"/>
      <c r="D57" s="23" t="s">
        <v>64</v>
      </c>
      <c r="E57" s="12">
        <v>50</v>
      </c>
      <c r="F57" s="12">
        <v>50</v>
      </c>
      <c r="G57" s="12"/>
      <c r="H57" s="12"/>
      <c r="I57" s="12"/>
      <c r="J57" s="12"/>
      <c r="K57" s="12">
        <f t="shared" si="16"/>
        <v>50</v>
      </c>
      <c r="L57" s="12">
        <f t="shared" si="17"/>
        <v>50</v>
      </c>
    </row>
    <row r="58" spans="1:12" s="10" customFormat="1">
      <c r="A58" s="22"/>
      <c r="B58" s="24"/>
      <c r="C58" s="24"/>
      <c r="D58" s="23" t="s">
        <v>65</v>
      </c>
      <c r="E58" s="12">
        <v>50</v>
      </c>
      <c r="F58" s="12">
        <v>50</v>
      </c>
      <c r="G58" s="12"/>
      <c r="H58" s="12"/>
      <c r="I58" s="12"/>
      <c r="J58" s="12"/>
      <c r="K58" s="12">
        <f t="shared" si="16"/>
        <v>50</v>
      </c>
      <c r="L58" s="12">
        <f t="shared" si="17"/>
        <v>50</v>
      </c>
    </row>
    <row r="59" spans="1:12" s="10" customFormat="1">
      <c r="A59" s="22"/>
      <c r="B59" s="24"/>
      <c r="C59" s="24"/>
      <c r="D59" s="23" t="s">
        <v>68</v>
      </c>
      <c r="E59" s="12">
        <v>50</v>
      </c>
      <c r="F59" s="12">
        <v>50</v>
      </c>
      <c r="G59" s="12"/>
      <c r="H59" s="12"/>
      <c r="I59" s="12"/>
      <c r="J59" s="12"/>
      <c r="K59" s="12"/>
      <c r="L59" s="12"/>
    </row>
    <row r="60" spans="1:12" s="10" customFormat="1">
      <c r="A60" s="22"/>
      <c r="B60" s="24"/>
      <c r="C60" s="24"/>
      <c r="D60" s="23" t="s">
        <v>69</v>
      </c>
      <c r="E60" s="12">
        <v>50</v>
      </c>
      <c r="F60" s="12">
        <v>60</v>
      </c>
      <c r="G60" s="12"/>
      <c r="H60" s="12"/>
      <c r="I60" s="12"/>
      <c r="J60" s="12"/>
      <c r="K60" s="12">
        <f t="shared" si="16"/>
        <v>50</v>
      </c>
      <c r="L60" s="12">
        <f t="shared" si="17"/>
        <v>60</v>
      </c>
    </row>
    <row r="61" spans="1:12" s="10" customFormat="1">
      <c r="A61" s="26"/>
      <c r="B61" s="27" t="s">
        <v>4</v>
      </c>
      <c r="C61" s="27"/>
      <c r="D61" s="28"/>
      <c r="E61" s="30"/>
      <c r="F61" s="30"/>
      <c r="G61" s="30">
        <f>G62</f>
        <v>27</v>
      </c>
      <c r="H61" s="30">
        <f>H62</f>
        <v>22</v>
      </c>
      <c r="I61" s="30"/>
      <c r="J61" s="30"/>
      <c r="K61" s="30">
        <f t="shared" si="16"/>
        <v>27</v>
      </c>
      <c r="L61" s="30">
        <f t="shared" si="17"/>
        <v>22</v>
      </c>
    </row>
    <row r="62" spans="1:12" s="10" customFormat="1">
      <c r="A62" s="26"/>
      <c r="B62" s="27"/>
      <c r="C62" s="27" t="s">
        <v>1</v>
      </c>
      <c r="D62" s="28"/>
      <c r="E62" s="30"/>
      <c r="F62" s="30"/>
      <c r="G62" s="30">
        <f>SUM(G63:G64)</f>
        <v>27</v>
      </c>
      <c r="H62" s="30">
        <f>SUM(H63:H64)</f>
        <v>22</v>
      </c>
      <c r="I62" s="30"/>
      <c r="J62" s="30"/>
      <c r="K62" s="30">
        <f t="shared" si="16"/>
        <v>27</v>
      </c>
      <c r="L62" s="30">
        <f t="shared" si="17"/>
        <v>22</v>
      </c>
    </row>
    <row r="63" spans="1:12" s="10" customFormat="1">
      <c r="A63" s="22"/>
      <c r="B63" s="24"/>
      <c r="C63" s="24"/>
      <c r="D63" s="23" t="s">
        <v>66</v>
      </c>
      <c r="E63" s="12"/>
      <c r="F63" s="12"/>
      <c r="G63" s="12">
        <v>22</v>
      </c>
      <c r="H63" s="12">
        <v>22</v>
      </c>
      <c r="I63" s="12"/>
      <c r="J63" s="12"/>
      <c r="K63" s="12">
        <f>E63+G63+I63</f>
        <v>22</v>
      </c>
      <c r="L63" s="12">
        <f>F63+H63+J63</f>
        <v>22</v>
      </c>
    </row>
    <row r="64" spans="1:12" s="10" customFormat="1">
      <c r="A64" s="22"/>
      <c r="B64" s="24"/>
      <c r="C64" s="24"/>
      <c r="D64" s="23" t="s">
        <v>67</v>
      </c>
      <c r="E64" s="12"/>
      <c r="F64" s="12"/>
      <c r="G64" s="12">
        <v>5</v>
      </c>
      <c r="H64" s="12"/>
      <c r="I64" s="12"/>
      <c r="J64" s="12"/>
      <c r="K64" s="12"/>
      <c r="L64" s="12"/>
    </row>
    <row r="65" spans="1:12" s="10" customFormat="1">
      <c r="A65" s="26"/>
      <c r="B65" s="27" t="s">
        <v>7</v>
      </c>
      <c r="C65" s="27"/>
      <c r="D65" s="28"/>
      <c r="E65" s="30"/>
      <c r="F65" s="30"/>
      <c r="G65" s="30"/>
      <c r="H65" s="30"/>
      <c r="I65" s="30">
        <f>I66</f>
        <v>5</v>
      </c>
      <c r="J65" s="30">
        <f>J66</f>
        <v>5</v>
      </c>
      <c r="K65" s="30">
        <f t="shared" ref="K65:K66" si="18">E65+G65+I65</f>
        <v>5</v>
      </c>
      <c r="L65" s="30">
        <f t="shared" ref="L65:L66" si="19">F65+H65+J65</f>
        <v>5</v>
      </c>
    </row>
    <row r="66" spans="1:12" s="10" customFormat="1">
      <c r="A66" s="26"/>
      <c r="B66" s="27"/>
      <c r="C66" s="27" t="s">
        <v>1</v>
      </c>
      <c r="D66" s="28"/>
      <c r="E66" s="30"/>
      <c r="F66" s="30"/>
      <c r="G66" s="30"/>
      <c r="H66" s="30"/>
      <c r="I66" s="30">
        <f>I67</f>
        <v>5</v>
      </c>
      <c r="J66" s="30">
        <f>J67</f>
        <v>5</v>
      </c>
      <c r="K66" s="30">
        <f t="shared" si="18"/>
        <v>5</v>
      </c>
      <c r="L66" s="30">
        <f t="shared" si="19"/>
        <v>5</v>
      </c>
    </row>
    <row r="67" spans="1:12" s="10" customFormat="1">
      <c r="A67" s="22"/>
      <c r="B67" s="24"/>
      <c r="C67" s="24"/>
      <c r="D67" s="23" t="s">
        <v>51</v>
      </c>
      <c r="E67" s="12"/>
      <c r="F67" s="12"/>
      <c r="G67" s="12"/>
      <c r="H67" s="12"/>
      <c r="I67" s="12">
        <v>5</v>
      </c>
      <c r="J67" s="12">
        <v>5</v>
      </c>
      <c r="K67" s="12">
        <f>E67+G67+I67</f>
        <v>5</v>
      </c>
      <c r="L67" s="12">
        <f>F67+H67+J67</f>
        <v>5</v>
      </c>
    </row>
    <row r="68" spans="1:12" s="10" customFormat="1">
      <c r="A68" s="26" t="s">
        <v>9</v>
      </c>
      <c r="B68" s="27"/>
      <c r="C68" s="27"/>
      <c r="D68" s="28"/>
      <c r="E68" s="30">
        <f>E69</f>
        <v>385</v>
      </c>
      <c r="F68" s="30">
        <f>F69</f>
        <v>385</v>
      </c>
      <c r="G68" s="30">
        <f>G80</f>
        <v>110</v>
      </c>
      <c r="H68" s="30">
        <f>H80</f>
        <v>110</v>
      </c>
      <c r="I68" s="30">
        <f>I91</f>
        <v>22</v>
      </c>
      <c r="J68" s="30">
        <f>J91</f>
        <v>22</v>
      </c>
      <c r="K68" s="30">
        <f t="shared" ref="K68:K71" si="20">E68+G68+I68</f>
        <v>517</v>
      </c>
      <c r="L68" s="30">
        <f t="shared" ref="L68:L71" si="21">F68+H68+J68</f>
        <v>517</v>
      </c>
    </row>
    <row r="69" spans="1:12" s="10" customFormat="1">
      <c r="A69" s="26"/>
      <c r="B69" s="27" t="s">
        <v>0</v>
      </c>
      <c r="C69" s="27"/>
      <c r="D69" s="28"/>
      <c r="E69" s="30">
        <f>E70</f>
        <v>385</v>
      </c>
      <c r="F69" s="30">
        <f>F70</f>
        <v>385</v>
      </c>
      <c r="G69" s="30"/>
      <c r="H69" s="30"/>
      <c r="I69" s="30"/>
      <c r="J69" s="30"/>
      <c r="K69" s="30">
        <f t="shared" si="20"/>
        <v>385</v>
      </c>
      <c r="L69" s="30">
        <f t="shared" si="21"/>
        <v>385</v>
      </c>
    </row>
    <row r="70" spans="1:12" s="10" customFormat="1">
      <c r="A70" s="26"/>
      <c r="B70" s="27"/>
      <c r="C70" s="27" t="s">
        <v>1</v>
      </c>
      <c r="D70" s="28"/>
      <c r="E70" s="30">
        <f>SUM(E71:E79)</f>
        <v>385</v>
      </c>
      <c r="F70" s="30">
        <f>SUM(F71:F79)</f>
        <v>385</v>
      </c>
      <c r="G70" s="30"/>
      <c r="H70" s="30"/>
      <c r="I70" s="30"/>
      <c r="J70" s="30"/>
      <c r="K70" s="30">
        <f t="shared" si="20"/>
        <v>385</v>
      </c>
      <c r="L70" s="30">
        <f t="shared" si="21"/>
        <v>385</v>
      </c>
    </row>
    <row r="71" spans="1:12" s="10" customFormat="1">
      <c r="A71" s="22"/>
      <c r="B71" s="24"/>
      <c r="C71" s="24"/>
      <c r="D71" s="23" t="s">
        <v>70</v>
      </c>
      <c r="E71" s="12">
        <v>60</v>
      </c>
      <c r="F71" s="12">
        <v>60</v>
      </c>
      <c r="G71" s="12"/>
      <c r="H71" s="12"/>
      <c r="I71" s="12"/>
      <c r="J71" s="12"/>
      <c r="K71" s="12">
        <f t="shared" si="20"/>
        <v>60</v>
      </c>
      <c r="L71" s="12">
        <f t="shared" si="21"/>
        <v>60</v>
      </c>
    </row>
    <row r="72" spans="1:12" s="10" customFormat="1">
      <c r="A72" s="22"/>
      <c r="B72" s="24"/>
      <c r="C72" s="24"/>
      <c r="D72" s="23" t="s">
        <v>71</v>
      </c>
      <c r="E72" s="12">
        <v>40</v>
      </c>
      <c r="F72" s="12">
        <v>40</v>
      </c>
      <c r="G72" s="12"/>
      <c r="H72" s="12"/>
      <c r="I72" s="12"/>
      <c r="J72" s="12"/>
      <c r="K72" s="12"/>
      <c r="L72" s="12"/>
    </row>
    <row r="73" spans="1:12" s="10" customFormat="1">
      <c r="A73" s="22"/>
      <c r="B73" s="24"/>
      <c r="C73" s="24"/>
      <c r="D73" s="23" t="s">
        <v>72</v>
      </c>
      <c r="E73" s="12">
        <v>35</v>
      </c>
      <c r="F73" s="12">
        <v>35</v>
      </c>
      <c r="G73" s="12"/>
      <c r="H73" s="12"/>
      <c r="I73" s="12"/>
      <c r="J73" s="12"/>
      <c r="K73" s="12"/>
      <c r="L73" s="12"/>
    </row>
    <row r="74" spans="1:12" s="10" customFormat="1">
      <c r="A74" s="22"/>
      <c r="B74" s="24"/>
      <c r="C74" s="24"/>
      <c r="D74" s="23" t="s">
        <v>73</v>
      </c>
      <c r="E74" s="12">
        <v>50</v>
      </c>
      <c r="F74" s="12">
        <v>50</v>
      </c>
      <c r="G74" s="12"/>
      <c r="H74" s="12"/>
      <c r="I74" s="12"/>
      <c r="J74" s="12"/>
      <c r="K74" s="12"/>
      <c r="L74" s="12"/>
    </row>
    <row r="75" spans="1:12" s="10" customFormat="1">
      <c r="A75" s="22"/>
      <c r="B75" s="24"/>
      <c r="C75" s="24"/>
      <c r="D75" s="23" t="s">
        <v>74</v>
      </c>
      <c r="E75" s="12">
        <v>40</v>
      </c>
      <c r="F75" s="12">
        <v>40</v>
      </c>
      <c r="G75" s="12"/>
      <c r="H75" s="12"/>
      <c r="I75" s="12"/>
      <c r="J75" s="12"/>
      <c r="K75" s="12"/>
      <c r="L75" s="12"/>
    </row>
    <row r="76" spans="1:12" s="10" customFormat="1">
      <c r="A76" s="22"/>
      <c r="B76" s="24"/>
      <c r="C76" s="24"/>
      <c r="D76" s="23" t="s">
        <v>75</v>
      </c>
      <c r="E76" s="12">
        <v>40</v>
      </c>
      <c r="F76" s="12">
        <v>40</v>
      </c>
      <c r="G76" s="12"/>
      <c r="H76" s="12"/>
      <c r="I76" s="12"/>
      <c r="J76" s="12"/>
      <c r="K76" s="12">
        <f t="shared" ref="K76:K82" si="22">E76+G76+I76</f>
        <v>40</v>
      </c>
      <c r="L76" s="12">
        <f t="shared" ref="L76:L82" si="23">F76+H76+J76</f>
        <v>40</v>
      </c>
    </row>
    <row r="77" spans="1:12" s="10" customFormat="1">
      <c r="A77" s="22"/>
      <c r="B77" s="24"/>
      <c r="C77" s="24"/>
      <c r="D77" s="23" t="s">
        <v>76</v>
      </c>
      <c r="E77" s="12">
        <v>50</v>
      </c>
      <c r="F77" s="12">
        <v>50</v>
      </c>
      <c r="G77" s="12"/>
      <c r="H77" s="12"/>
      <c r="I77" s="12"/>
      <c r="J77" s="12"/>
      <c r="K77" s="12">
        <f t="shared" si="22"/>
        <v>50</v>
      </c>
      <c r="L77" s="12">
        <f t="shared" si="23"/>
        <v>50</v>
      </c>
    </row>
    <row r="78" spans="1:12" s="10" customFormat="1">
      <c r="A78" s="22"/>
      <c r="B78" s="24"/>
      <c r="C78" s="24"/>
      <c r="D78" s="23" t="s">
        <v>77</v>
      </c>
      <c r="E78" s="12">
        <v>30</v>
      </c>
      <c r="F78" s="12">
        <v>30</v>
      </c>
      <c r="G78" s="12"/>
      <c r="H78" s="12"/>
      <c r="I78" s="12"/>
      <c r="J78" s="12"/>
      <c r="K78" s="12">
        <f t="shared" si="22"/>
        <v>30</v>
      </c>
      <c r="L78" s="12">
        <f t="shared" si="23"/>
        <v>30</v>
      </c>
    </row>
    <row r="79" spans="1:12" s="10" customFormat="1">
      <c r="A79" s="22"/>
      <c r="B79" s="24"/>
      <c r="C79" s="24"/>
      <c r="D79" s="23" t="s">
        <v>78</v>
      </c>
      <c r="E79" s="12">
        <v>40</v>
      </c>
      <c r="F79" s="12">
        <v>40</v>
      </c>
      <c r="G79" s="12"/>
      <c r="H79" s="12"/>
      <c r="I79" s="12"/>
      <c r="J79" s="12"/>
      <c r="K79" s="12">
        <f t="shared" si="22"/>
        <v>40</v>
      </c>
      <c r="L79" s="12">
        <f t="shared" si="23"/>
        <v>40</v>
      </c>
    </row>
    <row r="80" spans="1:12" s="10" customFormat="1">
      <c r="A80" s="26"/>
      <c r="B80" s="27" t="s">
        <v>4</v>
      </c>
      <c r="D80" s="28"/>
      <c r="E80" s="30"/>
      <c r="F80" s="30"/>
      <c r="G80" s="30">
        <f>G81</f>
        <v>110</v>
      </c>
      <c r="H80" s="30">
        <f>H81</f>
        <v>110</v>
      </c>
      <c r="I80" s="30"/>
      <c r="J80" s="30"/>
      <c r="K80" s="30">
        <f t="shared" si="22"/>
        <v>110</v>
      </c>
      <c r="L80" s="30">
        <f t="shared" si="23"/>
        <v>110</v>
      </c>
    </row>
    <row r="81" spans="1:12" s="10" customFormat="1">
      <c r="A81" s="26"/>
      <c r="B81" s="27"/>
      <c r="C81" s="28" t="s">
        <v>1</v>
      </c>
      <c r="E81" s="30"/>
      <c r="F81" s="30"/>
      <c r="G81" s="30">
        <f>SUM(G82:G90)</f>
        <v>110</v>
      </c>
      <c r="H81" s="30">
        <f>SUM(H82:H90)</f>
        <v>110</v>
      </c>
      <c r="I81" s="30"/>
      <c r="J81" s="30"/>
      <c r="K81" s="30">
        <f t="shared" si="22"/>
        <v>110</v>
      </c>
      <c r="L81" s="30">
        <f t="shared" si="23"/>
        <v>110</v>
      </c>
    </row>
    <row r="82" spans="1:12" s="10" customFormat="1">
      <c r="A82" s="22"/>
      <c r="B82" s="24"/>
      <c r="C82" s="24"/>
      <c r="D82" s="23" t="s">
        <v>79</v>
      </c>
      <c r="E82" s="12"/>
      <c r="F82" s="12"/>
      <c r="G82" s="12">
        <v>10</v>
      </c>
      <c r="H82" s="12">
        <v>10</v>
      </c>
      <c r="I82" s="12"/>
      <c r="J82" s="12"/>
      <c r="K82" s="12">
        <f t="shared" si="22"/>
        <v>10</v>
      </c>
      <c r="L82" s="12">
        <f t="shared" si="23"/>
        <v>10</v>
      </c>
    </row>
    <row r="83" spans="1:12" s="10" customFormat="1">
      <c r="A83" s="22"/>
      <c r="B83" s="24"/>
      <c r="C83" s="24"/>
      <c r="D83" s="23" t="s">
        <v>80</v>
      </c>
      <c r="E83" s="12"/>
      <c r="F83" s="12"/>
      <c r="G83" s="12">
        <v>10</v>
      </c>
      <c r="H83" s="12">
        <v>10</v>
      </c>
      <c r="I83" s="12"/>
      <c r="J83" s="12"/>
      <c r="K83" s="12">
        <f t="shared" ref="K83:K93" si="24">E83+G83+I83</f>
        <v>10</v>
      </c>
      <c r="L83" s="12">
        <f t="shared" ref="L83:L93" si="25">F83+H83+J83</f>
        <v>10</v>
      </c>
    </row>
    <row r="84" spans="1:12" s="10" customFormat="1">
      <c r="A84" s="22"/>
      <c r="B84" s="24"/>
      <c r="C84" s="24"/>
      <c r="D84" s="37" t="s">
        <v>81</v>
      </c>
      <c r="E84" s="36"/>
      <c r="F84" s="12"/>
      <c r="G84" s="36">
        <v>10</v>
      </c>
      <c r="H84" s="12">
        <v>10</v>
      </c>
      <c r="I84" s="12"/>
      <c r="J84" s="12"/>
      <c r="K84" s="12">
        <f t="shared" si="24"/>
        <v>10</v>
      </c>
      <c r="L84" s="12">
        <f t="shared" si="25"/>
        <v>10</v>
      </c>
    </row>
    <row r="85" spans="1:12" s="10" customFormat="1">
      <c r="A85" s="22"/>
      <c r="B85" s="24"/>
      <c r="C85" s="24"/>
      <c r="D85" s="23" t="s">
        <v>82</v>
      </c>
      <c r="E85" s="12"/>
      <c r="F85" s="12"/>
      <c r="G85" s="12">
        <v>15</v>
      </c>
      <c r="H85" s="12">
        <v>15</v>
      </c>
      <c r="I85" s="12"/>
      <c r="J85" s="12"/>
      <c r="K85" s="12">
        <f t="shared" si="24"/>
        <v>15</v>
      </c>
      <c r="L85" s="12">
        <f t="shared" si="25"/>
        <v>15</v>
      </c>
    </row>
    <row r="86" spans="1:12" s="10" customFormat="1">
      <c r="A86" s="22"/>
      <c r="B86" s="24"/>
      <c r="C86" s="24"/>
      <c r="D86" s="23" t="s">
        <v>83</v>
      </c>
      <c r="E86" s="12"/>
      <c r="F86" s="12"/>
      <c r="G86" s="12">
        <v>11</v>
      </c>
      <c r="H86" s="12">
        <v>11</v>
      </c>
      <c r="I86" s="12"/>
      <c r="J86" s="12"/>
      <c r="K86" s="12">
        <f t="shared" si="24"/>
        <v>11</v>
      </c>
      <c r="L86" s="12">
        <f t="shared" si="25"/>
        <v>11</v>
      </c>
    </row>
    <row r="87" spans="1:12" s="10" customFormat="1">
      <c r="A87" s="22"/>
      <c r="B87" s="24"/>
      <c r="C87" s="24"/>
      <c r="D87" s="23" t="s">
        <v>84</v>
      </c>
      <c r="E87" s="12"/>
      <c r="F87" s="12"/>
      <c r="G87" s="12">
        <v>25</v>
      </c>
      <c r="H87" s="12">
        <v>25</v>
      </c>
      <c r="I87" s="12"/>
      <c r="J87" s="12"/>
      <c r="K87" s="12">
        <f t="shared" si="24"/>
        <v>25</v>
      </c>
      <c r="L87" s="12">
        <f t="shared" si="25"/>
        <v>25</v>
      </c>
    </row>
    <row r="88" spans="1:12" s="10" customFormat="1">
      <c r="A88" s="22"/>
      <c r="B88" s="24"/>
      <c r="C88" s="24"/>
      <c r="D88" s="23" t="s">
        <v>85</v>
      </c>
      <c r="E88" s="12"/>
      <c r="F88" s="12"/>
      <c r="G88" s="12">
        <v>10</v>
      </c>
      <c r="H88" s="12">
        <v>10</v>
      </c>
      <c r="I88" s="12"/>
      <c r="J88" s="12"/>
      <c r="K88" s="12">
        <f t="shared" si="24"/>
        <v>10</v>
      </c>
      <c r="L88" s="12">
        <f t="shared" si="25"/>
        <v>10</v>
      </c>
    </row>
    <row r="89" spans="1:12" s="10" customFormat="1">
      <c r="A89" s="22"/>
      <c r="B89" s="24"/>
      <c r="C89" s="24"/>
      <c r="D89" s="23" t="s">
        <v>86</v>
      </c>
      <c r="E89" s="12"/>
      <c r="F89" s="12"/>
      <c r="G89" s="12">
        <v>8</v>
      </c>
      <c r="H89" s="12">
        <v>8</v>
      </c>
      <c r="I89" s="12"/>
      <c r="J89" s="12"/>
      <c r="K89" s="12">
        <f t="shared" si="24"/>
        <v>8</v>
      </c>
      <c r="L89" s="12">
        <f t="shared" si="25"/>
        <v>8</v>
      </c>
    </row>
    <row r="90" spans="1:12" s="10" customFormat="1">
      <c r="A90" s="22"/>
      <c r="B90" s="24"/>
      <c r="C90" s="24"/>
      <c r="D90" s="23" t="s">
        <v>87</v>
      </c>
      <c r="E90" s="12"/>
      <c r="F90" s="12"/>
      <c r="G90" s="12">
        <v>11</v>
      </c>
      <c r="H90" s="12">
        <v>11</v>
      </c>
      <c r="I90" s="12"/>
      <c r="J90" s="12"/>
      <c r="K90" s="12">
        <f t="shared" si="24"/>
        <v>11</v>
      </c>
      <c r="L90" s="12">
        <f t="shared" si="25"/>
        <v>11</v>
      </c>
    </row>
    <row r="91" spans="1:12" s="10" customFormat="1">
      <c r="A91" s="22"/>
      <c r="B91" s="27" t="s">
        <v>7</v>
      </c>
      <c r="C91" s="27"/>
      <c r="D91" s="28"/>
      <c r="E91" s="30"/>
      <c r="F91" s="30"/>
      <c r="G91" s="30">
        <f>G92</f>
        <v>0</v>
      </c>
      <c r="H91" s="30">
        <f>H92</f>
        <v>0</v>
      </c>
      <c r="I91" s="30">
        <f>I92</f>
        <v>22</v>
      </c>
      <c r="J91" s="30">
        <f>J92</f>
        <v>22</v>
      </c>
      <c r="K91" s="30">
        <f t="shared" si="24"/>
        <v>22</v>
      </c>
      <c r="L91" s="30">
        <f t="shared" si="25"/>
        <v>22</v>
      </c>
    </row>
    <row r="92" spans="1:12" s="10" customFormat="1">
      <c r="A92" s="22"/>
      <c r="B92" s="27"/>
      <c r="C92" s="27" t="s">
        <v>1</v>
      </c>
      <c r="D92" s="28"/>
      <c r="E92" s="30"/>
      <c r="F92" s="30"/>
      <c r="G92" s="30">
        <f>SUM(G93:G94)</f>
        <v>0</v>
      </c>
      <c r="H92" s="30">
        <f>SUM(H93:H94)</f>
        <v>0</v>
      </c>
      <c r="I92" s="30">
        <f>SUM(I93:I94)</f>
        <v>22</v>
      </c>
      <c r="J92" s="30">
        <f>SUM(J93:J94)</f>
        <v>22</v>
      </c>
      <c r="K92" s="30">
        <f t="shared" si="24"/>
        <v>22</v>
      </c>
      <c r="L92" s="30">
        <f t="shared" si="25"/>
        <v>22</v>
      </c>
    </row>
    <row r="93" spans="1:12" s="10" customFormat="1" ht="23.1" customHeight="1">
      <c r="A93" s="22"/>
      <c r="B93" s="24"/>
      <c r="C93" s="24"/>
      <c r="D93" s="23" t="s">
        <v>88</v>
      </c>
      <c r="E93" s="12"/>
      <c r="F93" s="12"/>
      <c r="G93" s="12"/>
      <c r="H93" s="12"/>
      <c r="I93" s="12">
        <v>16</v>
      </c>
      <c r="J93" s="12">
        <v>16</v>
      </c>
      <c r="K93" s="12">
        <f t="shared" si="24"/>
        <v>16</v>
      </c>
      <c r="L93" s="12">
        <f t="shared" si="25"/>
        <v>16</v>
      </c>
    </row>
    <row r="94" spans="1:12" s="10" customFormat="1" ht="23.1" customHeight="1">
      <c r="A94" s="22"/>
      <c r="B94" s="24"/>
      <c r="C94" s="24"/>
      <c r="D94" s="23" t="s">
        <v>89</v>
      </c>
      <c r="E94" s="12"/>
      <c r="F94" s="12"/>
      <c r="G94" s="12"/>
      <c r="H94" s="12"/>
      <c r="I94" s="12">
        <v>6</v>
      </c>
      <c r="J94" s="12">
        <v>6</v>
      </c>
      <c r="K94" s="12">
        <f t="shared" ref="K94:K99" si="26">E94+G94+I94</f>
        <v>6</v>
      </c>
      <c r="L94" s="12">
        <f t="shared" ref="L94:L99" si="27">F94+H94+J94</f>
        <v>6</v>
      </c>
    </row>
    <row r="95" spans="1:12" s="10" customFormat="1" ht="20.25" customHeight="1">
      <c r="A95" s="26" t="s">
        <v>34</v>
      </c>
      <c r="B95" s="27"/>
      <c r="C95" s="27"/>
      <c r="D95" s="28"/>
      <c r="E95" s="30">
        <f>E96</f>
        <v>200</v>
      </c>
      <c r="F95" s="30">
        <f>F96</f>
        <v>200</v>
      </c>
      <c r="G95" s="30">
        <f>G102</f>
        <v>45</v>
      </c>
      <c r="H95" s="30">
        <f>H102</f>
        <v>45</v>
      </c>
      <c r="I95" s="30">
        <f>I106</f>
        <v>5</v>
      </c>
      <c r="J95" s="30">
        <f>J106</f>
        <v>5</v>
      </c>
      <c r="K95" s="30">
        <f t="shared" si="26"/>
        <v>250</v>
      </c>
      <c r="L95" s="30">
        <f t="shared" si="27"/>
        <v>250</v>
      </c>
    </row>
    <row r="96" spans="1:12" s="10" customFormat="1" ht="20.25" customHeight="1">
      <c r="A96" s="26"/>
      <c r="B96" s="27" t="s">
        <v>0</v>
      </c>
      <c r="C96" s="27"/>
      <c r="D96" s="28"/>
      <c r="E96" s="30">
        <f>E97</f>
        <v>200</v>
      </c>
      <c r="F96" s="30">
        <f>F97</f>
        <v>200</v>
      </c>
      <c r="G96" s="30"/>
      <c r="H96" s="30"/>
      <c r="I96" s="30"/>
      <c r="J96" s="30"/>
      <c r="K96" s="30">
        <f t="shared" si="26"/>
        <v>200</v>
      </c>
      <c r="L96" s="30">
        <f t="shared" si="27"/>
        <v>200</v>
      </c>
    </row>
    <row r="97" spans="1:12" s="10" customFormat="1" ht="17.25" customHeight="1">
      <c r="A97" s="26"/>
      <c r="B97" s="27"/>
      <c r="C97" s="27" t="s">
        <v>1</v>
      </c>
      <c r="D97" s="28"/>
      <c r="E97" s="30">
        <f>SUM(E98:E101)</f>
        <v>200</v>
      </c>
      <c r="F97" s="30">
        <f>SUM(F98:F101)</f>
        <v>200</v>
      </c>
      <c r="G97" s="30"/>
      <c r="H97" s="30"/>
      <c r="I97" s="30"/>
      <c r="J97" s="30"/>
      <c r="K97" s="30">
        <f t="shared" si="26"/>
        <v>200</v>
      </c>
      <c r="L97" s="30">
        <f t="shared" si="27"/>
        <v>200</v>
      </c>
    </row>
    <row r="98" spans="1:12" s="10" customFormat="1" ht="23.1" customHeight="1">
      <c r="A98" s="22"/>
      <c r="B98" s="24"/>
      <c r="C98" s="24"/>
      <c r="D98" s="23" t="s">
        <v>98</v>
      </c>
      <c r="E98" s="12">
        <v>50</v>
      </c>
      <c r="F98" s="12">
        <v>50</v>
      </c>
      <c r="G98" s="12"/>
      <c r="H98" s="12"/>
      <c r="I98" s="12"/>
      <c r="J98" s="12"/>
      <c r="K98" s="12">
        <f t="shared" si="26"/>
        <v>50</v>
      </c>
      <c r="L98" s="12">
        <f t="shared" si="27"/>
        <v>50</v>
      </c>
    </row>
    <row r="99" spans="1:12" s="10" customFormat="1" ht="23.1" customHeight="1">
      <c r="A99" s="22"/>
      <c r="B99" s="24"/>
      <c r="C99" s="24"/>
      <c r="D99" s="23" t="s">
        <v>99</v>
      </c>
      <c r="E99" s="12">
        <v>50</v>
      </c>
      <c r="F99" s="12">
        <v>50</v>
      </c>
      <c r="G99" s="12"/>
      <c r="H99" s="12"/>
      <c r="I99" s="12"/>
      <c r="J99" s="12"/>
      <c r="K99" s="12">
        <f t="shared" si="26"/>
        <v>50</v>
      </c>
      <c r="L99" s="12">
        <f t="shared" si="27"/>
        <v>50</v>
      </c>
    </row>
    <row r="100" spans="1:12" s="10" customFormat="1" ht="23.1" customHeight="1">
      <c r="A100" s="22"/>
      <c r="B100" s="24"/>
      <c r="C100" s="24"/>
      <c r="D100" s="23" t="s">
        <v>104</v>
      </c>
      <c r="E100" s="12">
        <v>40</v>
      </c>
      <c r="F100" s="12">
        <v>40</v>
      </c>
      <c r="G100" s="12"/>
      <c r="H100" s="12"/>
      <c r="I100" s="12"/>
      <c r="J100" s="12"/>
      <c r="K100" s="12"/>
      <c r="L100" s="12"/>
    </row>
    <row r="101" spans="1:12" s="10" customFormat="1" ht="23.1" customHeight="1">
      <c r="A101" s="22"/>
      <c r="B101" s="24"/>
      <c r="C101" s="24"/>
      <c r="D101" s="23" t="s">
        <v>100</v>
      </c>
      <c r="E101" s="12">
        <v>60</v>
      </c>
      <c r="F101" s="12">
        <v>60</v>
      </c>
      <c r="G101" s="12"/>
      <c r="H101" s="12"/>
      <c r="I101" s="12"/>
      <c r="J101" s="12"/>
      <c r="K101" s="12">
        <f t="shared" ref="K101:K105" si="28">E101+G101+I101</f>
        <v>60</v>
      </c>
      <c r="L101" s="12">
        <f t="shared" ref="L101:L105" si="29">F101+H101+J101</f>
        <v>60</v>
      </c>
    </row>
    <row r="102" spans="1:12" s="10" customFormat="1" ht="23.1" customHeight="1">
      <c r="A102" s="26"/>
      <c r="B102" s="34" t="s">
        <v>4</v>
      </c>
      <c r="C102" s="34"/>
      <c r="D102" s="28"/>
      <c r="E102" s="30"/>
      <c r="F102" s="30"/>
      <c r="G102" s="30">
        <f>G103</f>
        <v>45</v>
      </c>
      <c r="H102" s="30">
        <f>H103</f>
        <v>45</v>
      </c>
      <c r="I102" s="30"/>
      <c r="J102" s="30"/>
      <c r="K102" s="30">
        <f t="shared" si="28"/>
        <v>45</v>
      </c>
      <c r="L102" s="30">
        <f t="shared" si="29"/>
        <v>45</v>
      </c>
    </row>
    <row r="103" spans="1:12" s="10" customFormat="1" ht="21.75" customHeight="1">
      <c r="A103" s="26"/>
      <c r="B103" s="34"/>
      <c r="C103" s="39" t="s">
        <v>1</v>
      </c>
      <c r="D103" s="28"/>
      <c r="E103" s="30"/>
      <c r="F103" s="30"/>
      <c r="G103" s="30">
        <f>SUM(G104:G105)</f>
        <v>45</v>
      </c>
      <c r="H103" s="30">
        <f>SUM(H104:H105)</f>
        <v>45</v>
      </c>
      <c r="I103" s="30"/>
      <c r="J103" s="30"/>
      <c r="K103" s="30">
        <f t="shared" si="28"/>
        <v>45</v>
      </c>
      <c r="L103" s="30">
        <f t="shared" si="29"/>
        <v>45</v>
      </c>
    </row>
    <row r="104" spans="1:12" s="10" customFormat="1" ht="20.25" customHeight="1">
      <c r="A104" s="22"/>
      <c r="B104" s="24"/>
      <c r="C104" s="24"/>
      <c r="D104" s="1" t="s">
        <v>101</v>
      </c>
      <c r="E104" s="12"/>
      <c r="F104" s="12"/>
      <c r="G104" s="12">
        <v>15</v>
      </c>
      <c r="H104" s="12">
        <v>15</v>
      </c>
      <c r="I104" s="12"/>
      <c r="J104" s="12"/>
      <c r="K104" s="12">
        <f t="shared" si="28"/>
        <v>15</v>
      </c>
      <c r="L104" s="12">
        <f t="shared" si="29"/>
        <v>15</v>
      </c>
    </row>
    <row r="105" spans="1:12" s="10" customFormat="1" ht="23.1" customHeight="1">
      <c r="A105" s="22"/>
      <c r="B105" s="24"/>
      <c r="C105" s="24"/>
      <c r="D105" s="1" t="s">
        <v>102</v>
      </c>
      <c r="E105" s="12"/>
      <c r="F105" s="12"/>
      <c r="G105" s="12">
        <v>30</v>
      </c>
      <c r="H105" s="12">
        <v>30</v>
      </c>
      <c r="I105" s="12"/>
      <c r="J105" s="12"/>
      <c r="K105" s="12">
        <f t="shared" si="28"/>
        <v>30</v>
      </c>
      <c r="L105" s="12">
        <f t="shared" si="29"/>
        <v>30</v>
      </c>
    </row>
    <row r="106" spans="1:12" s="10" customFormat="1" ht="23.1" customHeight="1">
      <c r="A106" s="26"/>
      <c r="B106" s="34" t="s">
        <v>7</v>
      </c>
      <c r="C106" s="34"/>
      <c r="D106" s="28"/>
      <c r="E106" s="30"/>
      <c r="F106" s="30"/>
      <c r="G106" s="30"/>
      <c r="H106" s="30"/>
      <c r="I106" s="30">
        <f>I107</f>
        <v>5</v>
      </c>
      <c r="J106" s="30">
        <f>J107</f>
        <v>5</v>
      </c>
      <c r="K106" s="30">
        <f t="shared" ref="K106:K108" si="30">E106+G106+I106</f>
        <v>5</v>
      </c>
      <c r="L106" s="30">
        <f t="shared" ref="L106:L108" si="31">F106+H106+J106</f>
        <v>5</v>
      </c>
    </row>
    <row r="107" spans="1:12" s="10" customFormat="1" ht="23.1" customHeight="1">
      <c r="A107" s="26"/>
      <c r="B107" s="34"/>
      <c r="C107" s="39" t="s">
        <v>1</v>
      </c>
      <c r="D107" s="28"/>
      <c r="E107" s="30"/>
      <c r="F107" s="30"/>
      <c r="G107" s="30"/>
      <c r="H107" s="30"/>
      <c r="I107" s="30">
        <f>I108</f>
        <v>5</v>
      </c>
      <c r="J107" s="30">
        <f>J108</f>
        <v>5</v>
      </c>
      <c r="K107" s="30">
        <f t="shared" si="30"/>
        <v>5</v>
      </c>
      <c r="L107" s="30">
        <f t="shared" si="31"/>
        <v>5</v>
      </c>
    </row>
    <row r="108" spans="1:12" s="10" customFormat="1" ht="23.1" customHeight="1">
      <c r="A108" s="22"/>
      <c r="B108" s="24"/>
      <c r="C108" s="24"/>
      <c r="D108" s="1" t="s">
        <v>103</v>
      </c>
      <c r="E108" s="12"/>
      <c r="F108" s="12"/>
      <c r="G108" s="12"/>
      <c r="H108" s="12"/>
      <c r="I108" s="12">
        <v>5</v>
      </c>
      <c r="J108" s="12">
        <v>5</v>
      </c>
      <c r="K108" s="30">
        <f t="shared" si="30"/>
        <v>5</v>
      </c>
      <c r="L108" s="30">
        <f t="shared" si="31"/>
        <v>5</v>
      </c>
    </row>
    <row r="109" spans="1:12" s="10" customFormat="1" ht="23.1" customHeight="1">
      <c r="A109" s="26" t="s">
        <v>10</v>
      </c>
      <c r="B109" s="27"/>
      <c r="C109" s="27"/>
      <c r="D109" s="28"/>
      <c r="E109" s="30">
        <f>E110</f>
        <v>180</v>
      </c>
      <c r="F109" s="30">
        <f>F110</f>
        <v>180</v>
      </c>
      <c r="G109" s="30"/>
      <c r="H109" s="30"/>
      <c r="I109" s="30"/>
      <c r="J109" s="30"/>
      <c r="K109" s="30">
        <f t="shared" ref="K109:K112" si="32">E109+G109+I109</f>
        <v>180</v>
      </c>
      <c r="L109" s="30">
        <f t="shared" ref="L109:L112" si="33">F109+H109+J109</f>
        <v>180</v>
      </c>
    </row>
    <row r="110" spans="1:12" s="10" customFormat="1" ht="23.1" customHeight="1">
      <c r="A110" s="26"/>
      <c r="B110" s="34" t="s">
        <v>0</v>
      </c>
      <c r="C110" s="34"/>
      <c r="D110" s="28"/>
      <c r="E110" s="30">
        <f>E111</f>
        <v>180</v>
      </c>
      <c r="F110" s="30">
        <f>F111</f>
        <v>180</v>
      </c>
      <c r="G110" s="30"/>
      <c r="H110" s="30"/>
      <c r="I110" s="30"/>
      <c r="J110" s="30"/>
      <c r="K110" s="30">
        <f t="shared" si="32"/>
        <v>180</v>
      </c>
      <c r="L110" s="30">
        <f t="shared" si="33"/>
        <v>180</v>
      </c>
    </row>
    <row r="111" spans="1:12" s="10" customFormat="1" ht="23.1" customHeight="1">
      <c r="A111" s="26"/>
      <c r="B111" s="34"/>
      <c r="C111" s="34" t="s">
        <v>1</v>
      </c>
      <c r="D111" s="28"/>
      <c r="E111" s="30">
        <f>SUM(E112:E114)</f>
        <v>180</v>
      </c>
      <c r="F111" s="30">
        <f>SUM(F112:F114)</f>
        <v>180</v>
      </c>
      <c r="G111" s="30"/>
      <c r="H111" s="30"/>
      <c r="I111" s="30"/>
      <c r="J111" s="30"/>
      <c r="K111" s="30">
        <f t="shared" si="32"/>
        <v>180</v>
      </c>
      <c r="L111" s="30">
        <f t="shared" si="33"/>
        <v>180</v>
      </c>
    </row>
    <row r="112" spans="1:12" s="10" customFormat="1" ht="23.1" customHeight="1">
      <c r="A112" s="22"/>
      <c r="B112" s="24"/>
      <c r="C112" s="24"/>
      <c r="D112" s="1" t="s">
        <v>105</v>
      </c>
      <c r="E112" s="12">
        <v>60</v>
      </c>
      <c r="F112" s="12">
        <v>60</v>
      </c>
      <c r="G112" s="12"/>
      <c r="H112" s="12"/>
      <c r="I112" s="12"/>
      <c r="J112" s="12"/>
      <c r="K112" s="12">
        <f t="shared" si="32"/>
        <v>60</v>
      </c>
      <c r="L112" s="12">
        <f t="shared" si="33"/>
        <v>60</v>
      </c>
    </row>
    <row r="113" spans="1:12" s="10" customFormat="1" ht="23.1" customHeight="1">
      <c r="A113" s="22"/>
      <c r="B113" s="24"/>
      <c r="C113" s="24"/>
      <c r="D113" s="1" t="s">
        <v>106</v>
      </c>
      <c r="E113" s="12">
        <v>60</v>
      </c>
      <c r="F113" s="12">
        <v>60</v>
      </c>
      <c r="G113" s="12"/>
      <c r="H113" s="12"/>
      <c r="I113" s="12"/>
      <c r="J113" s="12"/>
      <c r="K113" s="12">
        <f t="shared" ref="K113:K118" si="34">E113+G113+I113</f>
        <v>60</v>
      </c>
      <c r="L113" s="12">
        <f t="shared" ref="L113:L118" si="35">F113+H113+J113</f>
        <v>60</v>
      </c>
    </row>
    <row r="114" spans="1:12" s="10" customFormat="1" ht="23.1" customHeight="1">
      <c r="A114" s="22"/>
      <c r="B114" s="24"/>
      <c r="C114" s="24"/>
      <c r="D114" s="1" t="s">
        <v>107</v>
      </c>
      <c r="E114" s="12">
        <v>60</v>
      </c>
      <c r="F114" s="12">
        <v>60</v>
      </c>
      <c r="G114" s="12"/>
      <c r="H114" s="12"/>
      <c r="I114" s="12"/>
      <c r="J114" s="12"/>
      <c r="K114" s="12">
        <f t="shared" si="34"/>
        <v>60</v>
      </c>
      <c r="L114" s="12">
        <f t="shared" si="35"/>
        <v>60</v>
      </c>
    </row>
    <row r="115" spans="1:12" s="10" customFormat="1" ht="23.1" customHeight="1">
      <c r="A115" s="26" t="s">
        <v>11</v>
      </c>
      <c r="B115" s="27"/>
      <c r="C115" s="27"/>
      <c r="D115" s="28"/>
      <c r="E115" s="30">
        <f>E116</f>
        <v>115</v>
      </c>
      <c r="F115" s="30">
        <f>F116</f>
        <v>115</v>
      </c>
      <c r="G115" s="30"/>
      <c r="H115" s="30"/>
      <c r="I115" s="30"/>
      <c r="J115" s="30"/>
      <c r="K115" s="30">
        <f t="shared" si="34"/>
        <v>115</v>
      </c>
      <c r="L115" s="30">
        <f t="shared" si="35"/>
        <v>115</v>
      </c>
    </row>
    <row r="116" spans="1:12" s="10" customFormat="1" ht="23.1" customHeight="1">
      <c r="A116" s="26"/>
      <c r="B116" s="27" t="s">
        <v>0</v>
      </c>
      <c r="C116" s="27"/>
      <c r="D116" s="28"/>
      <c r="E116" s="30">
        <f>E117</f>
        <v>115</v>
      </c>
      <c r="F116" s="30">
        <f>F117</f>
        <v>115</v>
      </c>
      <c r="G116" s="30"/>
      <c r="H116" s="30"/>
      <c r="I116" s="30"/>
      <c r="J116" s="30"/>
      <c r="K116" s="30">
        <f t="shared" si="34"/>
        <v>115</v>
      </c>
      <c r="L116" s="30">
        <f t="shared" si="35"/>
        <v>115</v>
      </c>
    </row>
    <row r="117" spans="1:12" s="10" customFormat="1" ht="23.1" customHeight="1">
      <c r="A117" s="26"/>
      <c r="B117" s="27"/>
      <c r="C117" s="27" t="s">
        <v>1</v>
      </c>
      <c r="D117" s="28"/>
      <c r="E117" s="30">
        <f>SUM(E118:E119)</f>
        <v>115</v>
      </c>
      <c r="F117" s="30">
        <f>SUM(F118:F119)</f>
        <v>115</v>
      </c>
      <c r="G117" s="30"/>
      <c r="H117" s="30"/>
      <c r="I117" s="30"/>
      <c r="J117" s="30"/>
      <c r="K117" s="30">
        <f t="shared" si="34"/>
        <v>115</v>
      </c>
      <c r="L117" s="30">
        <f t="shared" si="35"/>
        <v>115</v>
      </c>
    </row>
    <row r="118" spans="1:12" s="10" customFormat="1" ht="23.1" customHeight="1">
      <c r="A118" s="22"/>
      <c r="B118" s="24"/>
      <c r="C118" s="24"/>
      <c r="D118" s="1" t="s">
        <v>90</v>
      </c>
      <c r="E118" s="12">
        <v>25</v>
      </c>
      <c r="F118" s="12">
        <v>25</v>
      </c>
      <c r="G118" s="12"/>
      <c r="H118" s="12"/>
      <c r="I118" s="12"/>
      <c r="J118" s="12"/>
      <c r="K118" s="12">
        <f t="shared" si="34"/>
        <v>25</v>
      </c>
      <c r="L118" s="12">
        <f t="shared" si="35"/>
        <v>25</v>
      </c>
    </row>
    <row r="119" spans="1:12" s="10" customFormat="1" ht="23.1" customHeight="1">
      <c r="A119" s="22"/>
      <c r="B119" s="24"/>
      <c r="C119" s="24"/>
      <c r="D119" s="1" t="s">
        <v>91</v>
      </c>
      <c r="E119" s="12">
        <f>SUM(E120:E122)</f>
        <v>90</v>
      </c>
      <c r="F119" s="12">
        <f>SUM(F120:F122)</f>
        <v>90</v>
      </c>
      <c r="G119" s="12"/>
      <c r="H119" s="12"/>
      <c r="I119" s="12"/>
      <c r="J119" s="12"/>
      <c r="K119" s="12">
        <f t="shared" ref="K119:K126" si="36">E119+G119+I119</f>
        <v>90</v>
      </c>
      <c r="L119" s="12">
        <f t="shared" ref="L119:L126" si="37">F119+H119+J119</f>
        <v>90</v>
      </c>
    </row>
    <row r="120" spans="1:12" s="10" customFormat="1" ht="23.1" customHeight="1">
      <c r="A120" s="22"/>
      <c r="B120" s="24"/>
      <c r="C120" s="24"/>
      <c r="D120" s="1" t="s">
        <v>129</v>
      </c>
      <c r="E120" s="12">
        <v>30</v>
      </c>
      <c r="F120" s="12">
        <v>30</v>
      </c>
      <c r="G120" s="12"/>
      <c r="H120" s="12"/>
      <c r="I120" s="12"/>
      <c r="J120" s="12"/>
      <c r="K120" s="12">
        <f t="shared" ref="K120:K122" si="38">E120+G120+I120</f>
        <v>30</v>
      </c>
      <c r="L120" s="12">
        <f t="shared" ref="L120:L122" si="39">F120+H120+J120</f>
        <v>30</v>
      </c>
    </row>
    <row r="121" spans="1:12" s="10" customFormat="1" ht="23.1" customHeight="1">
      <c r="A121" s="22"/>
      <c r="B121" s="24"/>
      <c r="C121" s="24"/>
      <c r="D121" s="1" t="s">
        <v>130</v>
      </c>
      <c r="E121" s="12">
        <v>30</v>
      </c>
      <c r="F121" s="12">
        <v>30</v>
      </c>
      <c r="G121" s="12"/>
      <c r="H121" s="12"/>
      <c r="I121" s="12"/>
      <c r="J121" s="12"/>
      <c r="K121" s="12">
        <f t="shared" si="38"/>
        <v>30</v>
      </c>
      <c r="L121" s="12">
        <f t="shared" si="39"/>
        <v>30</v>
      </c>
    </row>
    <row r="122" spans="1:12" s="10" customFormat="1" ht="23.1" customHeight="1">
      <c r="A122" s="22"/>
      <c r="B122" s="24"/>
      <c r="C122" s="24"/>
      <c r="D122" s="1" t="s">
        <v>131</v>
      </c>
      <c r="E122" s="12">
        <v>30</v>
      </c>
      <c r="F122" s="12">
        <v>30</v>
      </c>
      <c r="G122" s="12"/>
      <c r="H122" s="12"/>
      <c r="I122" s="12"/>
      <c r="J122" s="12"/>
      <c r="K122" s="12">
        <f t="shared" si="38"/>
        <v>30</v>
      </c>
      <c r="L122" s="12">
        <f t="shared" si="39"/>
        <v>30</v>
      </c>
    </row>
    <row r="123" spans="1:12" s="10" customFormat="1" ht="23.1" customHeight="1">
      <c r="A123" s="26" t="s">
        <v>31</v>
      </c>
      <c r="B123" s="27"/>
      <c r="C123" s="27"/>
      <c r="D123" s="28"/>
      <c r="E123" s="30">
        <f>E124</f>
        <v>200</v>
      </c>
      <c r="F123" s="30">
        <f>F124</f>
        <v>240</v>
      </c>
      <c r="G123" s="30">
        <f>G131</f>
        <v>25</v>
      </c>
      <c r="H123" s="30">
        <f>H131</f>
        <v>25</v>
      </c>
      <c r="I123" s="30"/>
      <c r="J123" s="30"/>
      <c r="K123" s="30">
        <f t="shared" si="36"/>
        <v>225</v>
      </c>
      <c r="L123" s="30">
        <f t="shared" si="37"/>
        <v>265</v>
      </c>
    </row>
    <row r="124" spans="1:12" s="10" customFormat="1" ht="23.1" customHeight="1">
      <c r="A124" s="26"/>
      <c r="B124" s="34" t="s">
        <v>0</v>
      </c>
      <c r="C124" s="34"/>
      <c r="D124" s="28"/>
      <c r="E124" s="30">
        <f>E125</f>
        <v>200</v>
      </c>
      <c r="F124" s="30">
        <f>F125</f>
        <v>240</v>
      </c>
      <c r="G124" s="30"/>
      <c r="H124" s="30"/>
      <c r="I124" s="30"/>
      <c r="J124" s="30"/>
      <c r="K124" s="30">
        <f t="shared" si="36"/>
        <v>200</v>
      </c>
      <c r="L124" s="30">
        <f t="shared" si="37"/>
        <v>240</v>
      </c>
    </row>
    <row r="125" spans="1:12" s="10" customFormat="1" ht="23.1" customHeight="1">
      <c r="A125" s="26"/>
      <c r="B125" s="34"/>
      <c r="C125" s="34" t="s">
        <v>1</v>
      </c>
      <c r="D125" s="28"/>
      <c r="E125" s="30">
        <f>SUM(E126:E126)</f>
        <v>200</v>
      </c>
      <c r="F125" s="30">
        <f>SUM(F126:F126)</f>
        <v>240</v>
      </c>
      <c r="G125" s="30"/>
      <c r="H125" s="30"/>
      <c r="I125" s="30"/>
      <c r="J125" s="30"/>
      <c r="K125" s="30">
        <f t="shared" si="36"/>
        <v>200</v>
      </c>
      <c r="L125" s="30">
        <f t="shared" si="37"/>
        <v>240</v>
      </c>
    </row>
    <row r="126" spans="1:12" s="10" customFormat="1" ht="23.1" customHeight="1">
      <c r="A126" s="22"/>
      <c r="B126" s="24"/>
      <c r="C126" s="24"/>
      <c r="D126" s="1" t="s">
        <v>108</v>
      </c>
      <c r="E126" s="12">
        <f>SUM(E127:E130)</f>
        <v>200</v>
      </c>
      <c r="F126" s="12">
        <f>SUM(F127:F130)</f>
        <v>240</v>
      </c>
      <c r="G126" s="12"/>
      <c r="H126" s="12"/>
      <c r="I126" s="12"/>
      <c r="J126" s="12"/>
      <c r="K126" s="12">
        <f t="shared" si="36"/>
        <v>200</v>
      </c>
      <c r="L126" s="12">
        <f t="shared" si="37"/>
        <v>240</v>
      </c>
    </row>
    <row r="127" spans="1:12" s="10" customFormat="1" ht="23.1" customHeight="1">
      <c r="A127" s="22"/>
      <c r="B127" s="24"/>
      <c r="C127" s="24"/>
      <c r="D127" s="1" t="s">
        <v>124</v>
      </c>
      <c r="E127" s="12">
        <v>50</v>
      </c>
      <c r="F127" s="12">
        <v>60</v>
      </c>
      <c r="G127" s="12"/>
      <c r="H127" s="12"/>
      <c r="I127" s="12"/>
      <c r="J127" s="12"/>
      <c r="K127" s="12">
        <f t="shared" ref="K127:K130" si="40">E127+G127+I127</f>
        <v>50</v>
      </c>
      <c r="L127" s="12">
        <f t="shared" ref="L127:L130" si="41">F127+H127+J127</f>
        <v>60</v>
      </c>
    </row>
    <row r="128" spans="1:12" s="10" customFormat="1" ht="23.1" customHeight="1">
      <c r="A128" s="22"/>
      <c r="B128" s="24"/>
      <c r="C128" s="24"/>
      <c r="D128" s="1" t="s">
        <v>125</v>
      </c>
      <c r="E128" s="12">
        <v>50</v>
      </c>
      <c r="F128" s="12">
        <v>60</v>
      </c>
      <c r="G128" s="12"/>
      <c r="H128" s="12"/>
      <c r="I128" s="12"/>
      <c r="J128" s="12"/>
      <c r="K128" s="12">
        <f t="shared" si="40"/>
        <v>50</v>
      </c>
      <c r="L128" s="12">
        <f t="shared" si="41"/>
        <v>60</v>
      </c>
    </row>
    <row r="129" spans="1:12" s="10" customFormat="1" ht="23.1" customHeight="1">
      <c r="A129" s="22"/>
      <c r="B129" s="24"/>
      <c r="C129" s="24"/>
      <c r="D129" s="1" t="s">
        <v>126</v>
      </c>
      <c r="E129" s="12">
        <v>50</v>
      </c>
      <c r="F129" s="12">
        <v>60</v>
      </c>
      <c r="G129" s="12"/>
      <c r="H129" s="12"/>
      <c r="I129" s="12"/>
      <c r="J129" s="12"/>
      <c r="K129" s="12">
        <f t="shared" si="40"/>
        <v>50</v>
      </c>
      <c r="L129" s="12">
        <f t="shared" si="41"/>
        <v>60</v>
      </c>
    </row>
    <row r="130" spans="1:12" s="10" customFormat="1" ht="23.1" customHeight="1">
      <c r="A130" s="22"/>
      <c r="B130" s="24"/>
      <c r="C130" s="24"/>
      <c r="D130" s="1" t="s">
        <v>127</v>
      </c>
      <c r="E130" s="12">
        <v>50</v>
      </c>
      <c r="F130" s="12">
        <v>60</v>
      </c>
      <c r="G130" s="12"/>
      <c r="H130" s="12"/>
      <c r="I130" s="12"/>
      <c r="J130" s="12"/>
      <c r="K130" s="12">
        <f t="shared" si="40"/>
        <v>50</v>
      </c>
      <c r="L130" s="12">
        <f t="shared" si="41"/>
        <v>60</v>
      </c>
    </row>
    <row r="131" spans="1:12" s="10" customFormat="1" ht="23.1" customHeight="1">
      <c r="A131" s="26"/>
      <c r="B131" s="34" t="s">
        <v>4</v>
      </c>
      <c r="C131" s="34"/>
      <c r="D131" s="28"/>
      <c r="E131" s="30"/>
      <c r="F131" s="30"/>
      <c r="G131" s="30">
        <f>G132</f>
        <v>25</v>
      </c>
      <c r="H131" s="30">
        <f>H132</f>
        <v>25</v>
      </c>
      <c r="I131" s="30"/>
      <c r="J131" s="30"/>
      <c r="K131" s="30">
        <f t="shared" ref="K131:K137" si="42">E131+G131+I131</f>
        <v>25</v>
      </c>
      <c r="L131" s="30">
        <f t="shared" ref="L131:L137" si="43">F131+H131+J131</f>
        <v>25</v>
      </c>
    </row>
    <row r="132" spans="1:12" s="10" customFormat="1" ht="23.1" customHeight="1">
      <c r="A132" s="26"/>
      <c r="B132" s="27"/>
      <c r="C132" s="34" t="s">
        <v>3</v>
      </c>
      <c r="D132" s="28"/>
      <c r="E132" s="30"/>
      <c r="F132" s="30"/>
      <c r="G132" s="30">
        <f>G133</f>
        <v>25</v>
      </c>
      <c r="H132" s="30">
        <f>H133</f>
        <v>25</v>
      </c>
      <c r="I132" s="30"/>
      <c r="J132" s="30"/>
      <c r="K132" s="30">
        <f t="shared" si="42"/>
        <v>25</v>
      </c>
      <c r="L132" s="30">
        <f t="shared" si="43"/>
        <v>25</v>
      </c>
    </row>
    <row r="133" spans="1:12" s="10" customFormat="1">
      <c r="A133" s="26"/>
      <c r="B133" s="27"/>
      <c r="C133" s="27"/>
      <c r="D133" s="1" t="s">
        <v>109</v>
      </c>
      <c r="E133" s="12"/>
      <c r="F133" s="12"/>
      <c r="G133" s="12">
        <v>25</v>
      </c>
      <c r="H133" s="12">
        <v>25</v>
      </c>
      <c r="I133" s="12"/>
      <c r="J133" s="12"/>
      <c r="K133" s="12">
        <f t="shared" si="42"/>
        <v>25</v>
      </c>
      <c r="L133" s="12">
        <f t="shared" si="43"/>
        <v>25</v>
      </c>
    </row>
    <row r="134" spans="1:12" s="10" customFormat="1">
      <c r="A134" s="26" t="s">
        <v>32</v>
      </c>
      <c r="B134" s="27"/>
      <c r="C134" s="27"/>
      <c r="D134" s="28"/>
      <c r="E134" s="30">
        <f t="shared" ref="E134:F136" si="44">E135</f>
        <v>80</v>
      </c>
      <c r="F134" s="30">
        <f t="shared" si="44"/>
        <v>80</v>
      </c>
      <c r="G134" s="30"/>
      <c r="H134" s="30"/>
      <c r="I134" s="30"/>
      <c r="J134" s="30"/>
      <c r="K134" s="30">
        <f t="shared" si="42"/>
        <v>80</v>
      </c>
      <c r="L134" s="30">
        <f t="shared" si="43"/>
        <v>80</v>
      </c>
    </row>
    <row r="135" spans="1:12" s="10" customFormat="1">
      <c r="A135" s="26"/>
      <c r="B135" s="34" t="s">
        <v>0</v>
      </c>
      <c r="C135" s="34"/>
      <c r="D135" s="28"/>
      <c r="E135" s="30">
        <f t="shared" si="44"/>
        <v>80</v>
      </c>
      <c r="F135" s="30">
        <f t="shared" si="44"/>
        <v>80</v>
      </c>
      <c r="G135" s="30"/>
      <c r="H135" s="30"/>
      <c r="I135" s="30"/>
      <c r="J135" s="30"/>
      <c r="K135" s="30">
        <f t="shared" si="42"/>
        <v>80</v>
      </c>
      <c r="L135" s="30">
        <f t="shared" si="43"/>
        <v>80</v>
      </c>
    </row>
    <row r="136" spans="1:12" s="10" customFormat="1">
      <c r="A136" s="26"/>
      <c r="B136" s="34"/>
      <c r="C136" s="34" t="s">
        <v>1</v>
      </c>
      <c r="D136" s="28"/>
      <c r="E136" s="30">
        <f t="shared" si="44"/>
        <v>80</v>
      </c>
      <c r="F136" s="30">
        <f t="shared" si="44"/>
        <v>80</v>
      </c>
      <c r="G136" s="30"/>
      <c r="H136" s="30"/>
      <c r="I136" s="30"/>
      <c r="J136" s="30"/>
      <c r="K136" s="30">
        <f t="shared" si="42"/>
        <v>80</v>
      </c>
      <c r="L136" s="30">
        <f t="shared" si="43"/>
        <v>80</v>
      </c>
    </row>
    <row r="137" spans="1:12" s="10" customFormat="1">
      <c r="A137" s="22"/>
      <c r="B137" s="24"/>
      <c r="C137" s="24"/>
      <c r="D137" s="1" t="s">
        <v>49</v>
      </c>
      <c r="E137" s="12">
        <v>80</v>
      </c>
      <c r="F137" s="12">
        <v>80</v>
      </c>
      <c r="G137" s="12"/>
      <c r="H137" s="12"/>
      <c r="I137" s="12"/>
      <c r="J137" s="12"/>
      <c r="K137" s="12">
        <f t="shared" si="42"/>
        <v>80</v>
      </c>
      <c r="L137" s="12">
        <f t="shared" si="43"/>
        <v>80</v>
      </c>
    </row>
    <row r="138" spans="1:12" s="10" customFormat="1">
      <c r="A138" s="43" t="s">
        <v>16</v>
      </c>
      <c r="B138" s="51"/>
      <c r="C138" s="51"/>
      <c r="D138" s="44"/>
      <c r="E138" s="13">
        <f t="shared" ref="E138:L138" si="45">E5+E41+E68+E95+E109+E115+E123+E134</f>
        <v>2570</v>
      </c>
      <c r="F138" s="13">
        <f t="shared" si="45"/>
        <v>2630</v>
      </c>
      <c r="G138" s="13">
        <f t="shared" si="45"/>
        <v>410</v>
      </c>
      <c r="H138" s="13">
        <f t="shared" si="45"/>
        <v>405</v>
      </c>
      <c r="I138" s="13">
        <f t="shared" si="45"/>
        <v>47</v>
      </c>
      <c r="J138" s="13">
        <f t="shared" si="45"/>
        <v>47</v>
      </c>
      <c r="K138" s="13">
        <f t="shared" si="45"/>
        <v>3027</v>
      </c>
      <c r="L138" s="13">
        <f t="shared" si="45"/>
        <v>3082</v>
      </c>
    </row>
    <row r="139" spans="1:12" s="10" customFormat="1">
      <c r="A139" s="35" t="s">
        <v>40</v>
      </c>
      <c r="B139" s="16"/>
      <c r="C139" s="16"/>
      <c r="D139" s="18"/>
      <c r="E139" s="8"/>
      <c r="F139" s="17"/>
      <c r="G139" s="18"/>
      <c r="H139" s="18"/>
      <c r="I139" s="18"/>
      <c r="J139" s="18"/>
      <c r="K139" s="18"/>
      <c r="L139" s="19"/>
    </row>
    <row r="140" spans="1:12" s="10" customFormat="1">
      <c r="A140" s="18"/>
      <c r="B140" s="18"/>
      <c r="C140" s="18"/>
      <c r="D140" s="5"/>
      <c r="E140" s="19"/>
      <c r="F140" s="19"/>
      <c r="G140" s="18"/>
      <c r="H140" s="18"/>
      <c r="I140" s="18"/>
      <c r="J140" s="18"/>
      <c r="K140" s="18"/>
      <c r="L140" s="18"/>
    </row>
    <row r="141" spans="1:1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20" customForma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</sheetData>
  <mergeCells count="6">
    <mergeCell ref="I3:J3"/>
    <mergeCell ref="K3:L3"/>
    <mergeCell ref="A3:D4"/>
    <mergeCell ref="A138:D138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9:F9 E16:F16 E19:F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showGridLines="0" showZeros="0" workbookViewId="0">
      <pane xSplit="4" ySplit="4" topLeftCell="E134" activePane="bottomRight" state="frozen"/>
      <selection pane="topRight" activeCell="E1" sqref="E1"/>
      <selection pane="bottomLeft" activeCell="A5" sqref="A5"/>
      <selection pane="bottomRight" activeCell="K139" sqref="K139"/>
    </sheetView>
  </sheetViews>
  <sheetFormatPr defaultColWidth="9" defaultRowHeight="24"/>
  <cols>
    <col min="1" max="2" width="2.28515625" style="5" customWidth="1"/>
    <col min="3" max="3" width="2.7109375" style="5" customWidth="1"/>
    <col min="4" max="4" width="81.7109375" style="5" customWidth="1"/>
    <col min="5" max="12" width="7.5703125" style="5" customWidth="1"/>
    <col min="13" max="13" width="1.7109375" style="5" customWidth="1"/>
    <col min="14" max="16384" width="9" style="5"/>
  </cols>
  <sheetData>
    <row r="1" spans="1:12">
      <c r="K1" s="5" t="s">
        <v>33</v>
      </c>
    </row>
    <row r="2" spans="1:12" s="4" customFormat="1" ht="24" customHeight="1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42.75" customHeight="1">
      <c r="A3" s="45" t="s">
        <v>30</v>
      </c>
      <c r="B3" s="46"/>
      <c r="C3" s="46"/>
      <c r="D3" s="47"/>
      <c r="E3" s="43" t="s">
        <v>13</v>
      </c>
      <c r="F3" s="44"/>
      <c r="G3" s="43" t="s">
        <v>14</v>
      </c>
      <c r="H3" s="44"/>
      <c r="I3" s="43" t="s">
        <v>15</v>
      </c>
      <c r="J3" s="44"/>
      <c r="K3" s="43" t="s">
        <v>16</v>
      </c>
      <c r="L3" s="44"/>
    </row>
    <row r="4" spans="1:12">
      <c r="A4" s="48"/>
      <c r="B4" s="49"/>
      <c r="C4" s="49"/>
      <c r="D4" s="50"/>
      <c r="E4" s="6" t="s">
        <v>18</v>
      </c>
      <c r="F4" s="6" t="s">
        <v>19</v>
      </c>
      <c r="G4" s="6" t="s">
        <v>18</v>
      </c>
      <c r="H4" s="6" t="s">
        <v>19</v>
      </c>
      <c r="I4" s="6" t="s">
        <v>18</v>
      </c>
      <c r="J4" s="6" t="s">
        <v>19</v>
      </c>
      <c r="K4" s="6" t="s">
        <v>18</v>
      </c>
      <c r="L4" s="6" t="s">
        <v>19</v>
      </c>
    </row>
    <row r="5" spans="1:12" s="10" customFormat="1" ht="24" customHeight="1">
      <c r="A5" s="26" t="s">
        <v>2</v>
      </c>
      <c r="B5" s="27"/>
      <c r="C5" s="27"/>
      <c r="D5" s="28"/>
      <c r="E5" s="29">
        <f>E6</f>
        <v>450</v>
      </c>
      <c r="F5" s="29">
        <f>F6</f>
        <v>450</v>
      </c>
      <c r="G5" s="30">
        <f>G29</f>
        <v>55</v>
      </c>
      <c r="H5" s="30">
        <f>H29</f>
        <v>203</v>
      </c>
      <c r="I5" s="30">
        <f>I39</f>
        <v>15</v>
      </c>
      <c r="J5" s="30">
        <f>J39</f>
        <v>15</v>
      </c>
      <c r="K5" s="30">
        <f>+E5+G5+I5</f>
        <v>520</v>
      </c>
      <c r="L5" s="30">
        <f>+F5+H5+J5</f>
        <v>668</v>
      </c>
    </row>
    <row r="6" spans="1:12" s="10" customFormat="1" ht="24" customHeight="1">
      <c r="A6" s="26"/>
      <c r="B6" s="27" t="s">
        <v>0</v>
      </c>
      <c r="C6" s="27"/>
      <c r="D6" s="28"/>
      <c r="E6" s="29">
        <f>E7</f>
        <v>450</v>
      </c>
      <c r="F6" s="29">
        <f>F7</f>
        <v>450</v>
      </c>
      <c r="G6" s="30"/>
      <c r="H6" s="30"/>
      <c r="I6" s="30"/>
      <c r="J6" s="30"/>
      <c r="K6" s="30">
        <f t="shared" ref="K6:L7" si="0">+E6+G6+I6</f>
        <v>450</v>
      </c>
      <c r="L6" s="30">
        <f t="shared" si="0"/>
        <v>450</v>
      </c>
    </row>
    <row r="7" spans="1:12" s="10" customFormat="1" ht="24" customHeight="1">
      <c r="A7" s="26"/>
      <c r="B7" s="27"/>
      <c r="C7" s="27" t="s">
        <v>1</v>
      </c>
      <c r="D7" s="28"/>
      <c r="E7" s="29">
        <f>E8+E9+E19+E22+E23</f>
        <v>450</v>
      </c>
      <c r="F7" s="29">
        <f>F8+F9+F19+F22+F23</f>
        <v>450</v>
      </c>
      <c r="G7" s="30"/>
      <c r="H7" s="30"/>
      <c r="I7" s="30"/>
      <c r="J7" s="30"/>
      <c r="K7" s="30">
        <f t="shared" si="0"/>
        <v>450</v>
      </c>
      <c r="L7" s="30">
        <f t="shared" si="0"/>
        <v>450</v>
      </c>
    </row>
    <row r="8" spans="1:12" s="10" customFormat="1" ht="24" customHeight="1">
      <c r="A8" s="22"/>
      <c r="B8" s="24"/>
      <c r="C8" s="24"/>
      <c r="D8" s="23" t="s">
        <v>42</v>
      </c>
      <c r="E8" s="25">
        <v>30</v>
      </c>
      <c r="F8" s="25">
        <v>30</v>
      </c>
      <c r="G8" s="12"/>
      <c r="H8" s="12"/>
      <c r="I8" s="12"/>
      <c r="J8" s="12"/>
      <c r="K8" s="12">
        <f>E8+G8+I8</f>
        <v>30</v>
      </c>
      <c r="L8" s="12">
        <f>F8+H8+J8</f>
        <v>30</v>
      </c>
    </row>
    <row r="9" spans="1:12" s="10" customFormat="1" ht="24" customHeight="1">
      <c r="A9" s="22"/>
      <c r="B9" s="24"/>
      <c r="C9" s="24"/>
      <c r="D9" s="23" t="s">
        <v>43</v>
      </c>
      <c r="E9" s="25">
        <f>SUM(E10:E14)</f>
        <v>150</v>
      </c>
      <c r="F9" s="25">
        <f>SUM(F10:F14)</f>
        <v>150</v>
      </c>
      <c r="G9" s="12"/>
      <c r="H9" s="12"/>
      <c r="I9" s="12"/>
      <c r="J9" s="12"/>
      <c r="K9" s="12">
        <f t="shared" ref="K9:L28" si="1">E9+G9+I9</f>
        <v>150</v>
      </c>
      <c r="L9" s="12">
        <f t="shared" si="1"/>
        <v>150</v>
      </c>
    </row>
    <row r="10" spans="1:12" s="10" customFormat="1" ht="24" customHeight="1">
      <c r="A10" s="22"/>
      <c r="B10" s="24"/>
      <c r="C10" s="24"/>
      <c r="D10" s="23" t="s">
        <v>110</v>
      </c>
      <c r="E10" s="25">
        <v>30</v>
      </c>
      <c r="F10" s="25">
        <v>30</v>
      </c>
      <c r="G10" s="12"/>
      <c r="H10" s="12"/>
      <c r="I10" s="12"/>
      <c r="J10" s="12"/>
      <c r="K10" s="12"/>
      <c r="L10" s="12"/>
    </row>
    <row r="11" spans="1:12" s="10" customFormat="1" ht="24" customHeight="1">
      <c r="A11" s="22"/>
      <c r="B11" s="24"/>
      <c r="C11" s="24"/>
      <c r="D11" s="23" t="s">
        <v>111</v>
      </c>
      <c r="E11" s="25">
        <v>30</v>
      </c>
      <c r="F11" s="25">
        <v>30</v>
      </c>
      <c r="G11" s="12"/>
      <c r="H11" s="12"/>
      <c r="I11" s="12"/>
      <c r="J11" s="12"/>
      <c r="K11" s="12"/>
      <c r="L11" s="12"/>
    </row>
    <row r="12" spans="1:12" s="10" customFormat="1" ht="24" customHeight="1">
      <c r="A12" s="22"/>
      <c r="B12" s="24"/>
      <c r="C12" s="24"/>
      <c r="D12" s="23" t="s">
        <v>112</v>
      </c>
      <c r="E12" s="25">
        <v>30</v>
      </c>
      <c r="F12" s="25">
        <v>30</v>
      </c>
      <c r="G12" s="12"/>
      <c r="H12" s="12"/>
      <c r="I12" s="12"/>
      <c r="J12" s="12"/>
      <c r="K12" s="12"/>
      <c r="L12" s="12"/>
    </row>
    <row r="13" spans="1:12" s="10" customFormat="1" ht="24" customHeight="1">
      <c r="A13" s="22"/>
      <c r="B13" s="24"/>
      <c r="C13" s="24"/>
      <c r="D13" s="23" t="s">
        <v>113</v>
      </c>
      <c r="E13" s="25">
        <v>30</v>
      </c>
      <c r="F13" s="25">
        <v>30</v>
      </c>
      <c r="G13" s="12"/>
      <c r="H13" s="12"/>
      <c r="I13" s="12"/>
      <c r="J13" s="12"/>
      <c r="K13" s="12"/>
      <c r="L13" s="12"/>
    </row>
    <row r="14" spans="1:12" s="10" customFormat="1" ht="24" customHeight="1">
      <c r="A14" s="22"/>
      <c r="B14" s="24"/>
      <c r="C14" s="24"/>
      <c r="D14" s="23" t="s">
        <v>114</v>
      </c>
      <c r="E14" s="25">
        <v>30</v>
      </c>
      <c r="F14" s="25">
        <v>30</v>
      </c>
      <c r="G14" s="12"/>
      <c r="H14" s="12"/>
      <c r="I14" s="12"/>
      <c r="J14" s="12"/>
      <c r="K14" s="12"/>
      <c r="L14" s="12"/>
    </row>
    <row r="15" spans="1:12" s="10" customFormat="1" ht="24" customHeight="1">
      <c r="A15" s="22"/>
      <c r="B15" s="24"/>
      <c r="C15" s="24"/>
      <c r="D15" s="40" t="s">
        <v>44</v>
      </c>
      <c r="E15" s="41"/>
      <c r="F15" s="41"/>
      <c r="G15" s="12"/>
      <c r="H15" s="12"/>
      <c r="I15" s="12"/>
      <c r="J15" s="12"/>
      <c r="K15" s="12"/>
      <c r="L15" s="12"/>
    </row>
    <row r="16" spans="1:12" s="10" customFormat="1" ht="24" customHeight="1">
      <c r="A16" s="22"/>
      <c r="B16" s="24"/>
      <c r="C16" s="24"/>
      <c r="D16" s="40" t="s">
        <v>45</v>
      </c>
      <c r="E16" s="41"/>
      <c r="F16" s="41"/>
      <c r="G16" s="12"/>
      <c r="H16" s="12"/>
      <c r="I16" s="12"/>
      <c r="J16" s="12"/>
      <c r="K16" s="12"/>
      <c r="L16" s="12"/>
    </row>
    <row r="17" spans="1:12" s="10" customFormat="1" ht="24" customHeight="1">
      <c r="A17" s="22"/>
      <c r="B17" s="24"/>
      <c r="C17" s="24"/>
      <c r="D17" s="40" t="s">
        <v>117</v>
      </c>
      <c r="E17" s="41"/>
      <c r="F17" s="41"/>
      <c r="G17" s="12"/>
      <c r="H17" s="12"/>
      <c r="I17" s="12"/>
      <c r="J17" s="12"/>
      <c r="K17" s="12"/>
      <c r="L17" s="12"/>
    </row>
    <row r="18" spans="1:12" s="10" customFormat="1" ht="24" customHeight="1">
      <c r="A18" s="22"/>
      <c r="B18" s="24"/>
      <c r="C18" s="24"/>
      <c r="D18" s="40" t="s">
        <v>118</v>
      </c>
      <c r="E18" s="41"/>
      <c r="F18" s="41"/>
      <c r="G18" s="12"/>
      <c r="H18" s="12"/>
      <c r="I18" s="12"/>
      <c r="J18" s="12"/>
      <c r="K18" s="12"/>
      <c r="L18" s="12"/>
    </row>
    <row r="19" spans="1:12" s="10" customFormat="1" ht="24" customHeight="1">
      <c r="A19" s="22"/>
      <c r="B19" s="24"/>
      <c r="C19" s="24"/>
      <c r="D19" s="23" t="s">
        <v>46</v>
      </c>
      <c r="E19" s="25">
        <f>SUM(E20:E21)</f>
        <v>60</v>
      </c>
      <c r="F19" s="25">
        <f>SUM(F20:F21)</f>
        <v>60</v>
      </c>
      <c r="G19" s="12"/>
      <c r="H19" s="12"/>
      <c r="I19" s="12"/>
      <c r="J19" s="12"/>
      <c r="K19" s="12"/>
      <c r="L19" s="12"/>
    </row>
    <row r="20" spans="1:12" s="10" customFormat="1" ht="24" customHeight="1">
      <c r="A20" s="22"/>
      <c r="B20" s="24"/>
      <c r="C20" s="24"/>
      <c r="D20" s="23" t="s">
        <v>115</v>
      </c>
      <c r="E20" s="25">
        <v>30</v>
      </c>
      <c r="F20" s="25">
        <v>30</v>
      </c>
      <c r="G20" s="12"/>
      <c r="H20" s="12"/>
      <c r="I20" s="12"/>
      <c r="J20" s="12"/>
      <c r="K20" s="12"/>
      <c r="L20" s="12"/>
    </row>
    <row r="21" spans="1:12" s="10" customFormat="1" ht="24" customHeight="1">
      <c r="A21" s="22"/>
      <c r="B21" s="24"/>
      <c r="C21" s="24"/>
      <c r="D21" s="23" t="s">
        <v>116</v>
      </c>
      <c r="E21" s="25">
        <v>30</v>
      </c>
      <c r="F21" s="25">
        <v>30</v>
      </c>
      <c r="G21" s="12"/>
      <c r="H21" s="12"/>
      <c r="I21" s="12"/>
      <c r="J21" s="12"/>
      <c r="K21" s="12">
        <f t="shared" si="1"/>
        <v>30</v>
      </c>
      <c r="L21" s="12">
        <f t="shared" si="1"/>
        <v>30</v>
      </c>
    </row>
    <row r="22" spans="1:12" s="10" customFormat="1" ht="24" customHeight="1">
      <c r="A22" s="22"/>
      <c r="B22" s="24"/>
      <c r="C22" s="24"/>
      <c r="D22" s="23" t="s">
        <v>47</v>
      </c>
      <c r="E22" s="25">
        <v>30</v>
      </c>
      <c r="F22" s="25">
        <v>30</v>
      </c>
      <c r="G22" s="12"/>
      <c r="H22" s="12"/>
      <c r="I22" s="12"/>
      <c r="J22" s="12"/>
      <c r="K22" s="12">
        <f t="shared" si="1"/>
        <v>30</v>
      </c>
      <c r="L22" s="12">
        <f t="shared" si="1"/>
        <v>30</v>
      </c>
    </row>
    <row r="23" spans="1:12" s="10" customFormat="1" ht="24" customHeight="1">
      <c r="A23" s="22"/>
      <c r="B23" s="24"/>
      <c r="C23" s="24"/>
      <c r="D23" s="23" t="s">
        <v>48</v>
      </c>
      <c r="E23" s="56">
        <v>180</v>
      </c>
      <c r="F23" s="56">
        <v>180</v>
      </c>
      <c r="G23" s="12"/>
      <c r="H23" s="12"/>
      <c r="I23" s="12"/>
      <c r="J23" s="12"/>
      <c r="K23" s="12">
        <f t="shared" si="1"/>
        <v>180</v>
      </c>
      <c r="L23" s="12">
        <f t="shared" si="1"/>
        <v>180</v>
      </c>
    </row>
    <row r="24" spans="1:12" s="10" customFormat="1" ht="24" customHeight="1">
      <c r="A24" s="22"/>
      <c r="B24" s="24"/>
      <c r="C24" s="24"/>
      <c r="D24" s="23" t="s">
        <v>119</v>
      </c>
      <c r="E24" s="56">
        <v>30</v>
      </c>
      <c r="F24" s="56">
        <v>30</v>
      </c>
      <c r="G24" s="12"/>
      <c r="H24" s="12"/>
      <c r="I24" s="12"/>
      <c r="J24" s="12"/>
      <c r="K24" s="12">
        <f t="shared" si="1"/>
        <v>30</v>
      </c>
      <c r="L24" s="12">
        <f t="shared" si="1"/>
        <v>30</v>
      </c>
    </row>
    <row r="25" spans="1:12" s="10" customFormat="1" ht="24" customHeight="1">
      <c r="A25" s="22"/>
      <c r="B25" s="24"/>
      <c r="C25" s="24"/>
      <c r="D25" s="23" t="s">
        <v>120</v>
      </c>
      <c r="E25" s="56">
        <v>30</v>
      </c>
      <c r="F25" s="56">
        <v>30</v>
      </c>
      <c r="G25" s="12"/>
      <c r="H25" s="12"/>
      <c r="I25" s="12"/>
      <c r="J25" s="12"/>
      <c r="K25" s="12">
        <f t="shared" si="1"/>
        <v>30</v>
      </c>
      <c r="L25" s="12">
        <f t="shared" si="1"/>
        <v>30</v>
      </c>
    </row>
    <row r="26" spans="1:12" s="10" customFormat="1" ht="24" customHeight="1">
      <c r="A26" s="22"/>
      <c r="B26" s="24"/>
      <c r="C26" s="24"/>
      <c r="D26" s="23" t="s">
        <v>121</v>
      </c>
      <c r="E26" s="56">
        <v>30</v>
      </c>
      <c r="F26" s="56">
        <v>30</v>
      </c>
      <c r="G26" s="12"/>
      <c r="H26" s="12"/>
      <c r="I26" s="12"/>
      <c r="J26" s="12"/>
      <c r="K26" s="12">
        <f t="shared" si="1"/>
        <v>30</v>
      </c>
      <c r="L26" s="12">
        <f t="shared" si="1"/>
        <v>30</v>
      </c>
    </row>
    <row r="27" spans="1:12" s="10" customFormat="1" ht="24" customHeight="1">
      <c r="A27" s="22"/>
      <c r="B27" s="24"/>
      <c r="C27" s="24"/>
      <c r="D27" s="23" t="s">
        <v>122</v>
      </c>
      <c r="E27" s="56">
        <v>30</v>
      </c>
      <c r="F27" s="56">
        <v>30</v>
      </c>
      <c r="G27" s="12"/>
      <c r="H27" s="12"/>
      <c r="I27" s="12"/>
      <c r="J27" s="12"/>
      <c r="K27" s="12">
        <f t="shared" si="1"/>
        <v>30</v>
      </c>
      <c r="L27" s="12">
        <f t="shared" si="1"/>
        <v>30</v>
      </c>
    </row>
    <row r="28" spans="1:12" s="10" customFormat="1" ht="24" customHeight="1">
      <c r="A28" s="22"/>
      <c r="B28" s="24"/>
      <c r="C28" s="24"/>
      <c r="D28" s="23" t="s">
        <v>123</v>
      </c>
      <c r="E28" s="56">
        <v>60</v>
      </c>
      <c r="F28" s="56">
        <v>60</v>
      </c>
      <c r="G28" s="12"/>
      <c r="H28" s="12"/>
      <c r="I28" s="12"/>
      <c r="J28" s="12"/>
      <c r="K28" s="12">
        <f t="shared" si="1"/>
        <v>60</v>
      </c>
      <c r="L28" s="12">
        <f t="shared" si="1"/>
        <v>60</v>
      </c>
    </row>
    <row r="29" spans="1:12" s="10" customFormat="1" ht="24" customHeight="1">
      <c r="A29" s="22"/>
      <c r="B29" s="27" t="s">
        <v>4</v>
      </c>
      <c r="C29" s="27"/>
      <c r="D29" s="28"/>
      <c r="E29" s="30"/>
      <c r="F29" s="30"/>
      <c r="G29" s="30">
        <f>G30</f>
        <v>55</v>
      </c>
      <c r="H29" s="30">
        <f>H30</f>
        <v>203</v>
      </c>
      <c r="I29" s="30"/>
      <c r="J29" s="30"/>
      <c r="K29" s="30">
        <f t="shared" ref="K29:L32" si="2">E29+G29+I29</f>
        <v>55</v>
      </c>
      <c r="L29" s="30">
        <f t="shared" si="2"/>
        <v>203</v>
      </c>
    </row>
    <row r="30" spans="1:12" s="10" customFormat="1" ht="24" customHeight="1">
      <c r="A30" s="22"/>
      <c r="B30" s="27"/>
      <c r="C30" s="27" t="s">
        <v>1</v>
      </c>
      <c r="D30" s="28"/>
      <c r="E30" s="30"/>
      <c r="F30" s="30"/>
      <c r="G30" s="30">
        <f>G31+G34</f>
        <v>55</v>
      </c>
      <c r="H30" s="30">
        <f>H31+H34</f>
        <v>203</v>
      </c>
      <c r="I30" s="30"/>
      <c r="J30" s="30"/>
      <c r="K30" s="30">
        <f t="shared" si="2"/>
        <v>55</v>
      </c>
      <c r="L30" s="30">
        <f t="shared" si="2"/>
        <v>203</v>
      </c>
    </row>
    <row r="31" spans="1:12" s="10" customFormat="1" ht="24" customHeight="1">
      <c r="A31" s="22"/>
      <c r="B31" s="24"/>
      <c r="C31" s="31" t="s">
        <v>5</v>
      </c>
      <c r="D31" s="32"/>
      <c r="E31" s="33"/>
      <c r="F31" s="33"/>
      <c r="G31" s="33">
        <f>SUM(G32:G33)</f>
        <v>55</v>
      </c>
      <c r="H31" s="33">
        <f>SUM(H32:H33)</f>
        <v>55</v>
      </c>
      <c r="I31" s="33"/>
      <c r="J31" s="33"/>
      <c r="K31" s="33">
        <f t="shared" si="2"/>
        <v>55</v>
      </c>
      <c r="L31" s="33">
        <f t="shared" si="2"/>
        <v>55</v>
      </c>
    </row>
    <row r="32" spans="1:12" s="10" customFormat="1" ht="24" customHeight="1">
      <c r="A32" s="22"/>
      <c r="B32" s="24"/>
      <c r="C32" s="24"/>
      <c r="D32" s="23" t="s">
        <v>93</v>
      </c>
      <c r="E32" s="12"/>
      <c r="F32" s="12"/>
      <c r="G32" s="12">
        <v>35</v>
      </c>
      <c r="H32" s="12">
        <v>35</v>
      </c>
      <c r="I32" s="12"/>
      <c r="J32" s="12"/>
      <c r="K32" s="12">
        <f t="shared" si="2"/>
        <v>35</v>
      </c>
      <c r="L32" s="12">
        <f t="shared" si="2"/>
        <v>35</v>
      </c>
    </row>
    <row r="33" spans="1:12" s="10" customFormat="1" ht="24" customHeight="1">
      <c r="A33" s="22"/>
      <c r="B33" s="24"/>
      <c r="C33" s="24"/>
      <c r="D33" s="23" t="s">
        <v>94</v>
      </c>
      <c r="E33" s="12"/>
      <c r="F33" s="12"/>
      <c r="G33" s="12">
        <v>20</v>
      </c>
      <c r="H33" s="12">
        <v>20</v>
      </c>
      <c r="I33" s="12"/>
      <c r="J33" s="12"/>
      <c r="K33" s="12">
        <f t="shared" ref="K33:L33" si="3">E33+G33+I33</f>
        <v>20</v>
      </c>
      <c r="L33" s="12">
        <f t="shared" si="3"/>
        <v>20</v>
      </c>
    </row>
    <row r="34" spans="1:12" s="10" customFormat="1" ht="24" customHeight="1">
      <c r="A34" s="22"/>
      <c r="B34" s="24"/>
      <c r="C34" s="31" t="s">
        <v>6</v>
      </c>
      <c r="D34" s="32"/>
      <c r="E34" s="33"/>
      <c r="F34" s="33"/>
      <c r="G34" s="33">
        <f>SUM(G35:G38)</f>
        <v>0</v>
      </c>
      <c r="H34" s="33">
        <f>SUM(H35:H38)</f>
        <v>148</v>
      </c>
      <c r="I34" s="33"/>
      <c r="J34" s="33"/>
      <c r="K34" s="33">
        <f>E34+G34+I34</f>
        <v>0</v>
      </c>
      <c r="L34" s="33">
        <f>F34+H34+J34</f>
        <v>148</v>
      </c>
    </row>
    <row r="35" spans="1:12" s="10" customFormat="1" ht="24" customHeight="1">
      <c r="A35" s="22"/>
      <c r="B35" s="24"/>
      <c r="C35" s="24"/>
      <c r="D35" s="23" t="s">
        <v>95</v>
      </c>
      <c r="E35" s="12"/>
      <c r="F35" s="12"/>
      <c r="G35" s="12"/>
      <c r="H35" s="12">
        <v>95</v>
      </c>
      <c r="I35" s="12"/>
      <c r="J35" s="12"/>
      <c r="K35" s="12">
        <f>E35+G35+I35</f>
        <v>0</v>
      </c>
      <c r="L35" s="12">
        <f>F35+H35+J35</f>
        <v>95</v>
      </c>
    </row>
    <row r="36" spans="1:12" s="10" customFormat="1" ht="24" customHeight="1">
      <c r="A36" s="22"/>
      <c r="B36" s="24"/>
      <c r="C36" s="24"/>
      <c r="D36" s="23" t="s">
        <v>96</v>
      </c>
      <c r="E36" s="12"/>
      <c r="F36" s="12"/>
      <c r="G36" s="12"/>
      <c r="H36" s="12">
        <v>23</v>
      </c>
      <c r="I36" s="12"/>
      <c r="J36" s="12"/>
      <c r="K36" s="12">
        <f t="shared" ref="K36:L38" si="4">E36+G36+I36</f>
        <v>0</v>
      </c>
      <c r="L36" s="12">
        <f t="shared" si="4"/>
        <v>23</v>
      </c>
    </row>
    <row r="37" spans="1:12" s="10" customFormat="1" ht="24" customHeight="1">
      <c r="A37" s="22"/>
      <c r="B37" s="24"/>
      <c r="C37" s="24"/>
      <c r="D37" s="23" t="s">
        <v>97</v>
      </c>
      <c r="E37" s="12"/>
      <c r="F37" s="12"/>
      <c r="G37" s="12"/>
      <c r="H37" s="12">
        <v>30</v>
      </c>
      <c r="I37" s="12"/>
      <c r="J37" s="12"/>
      <c r="K37" s="12">
        <f t="shared" si="4"/>
        <v>0</v>
      </c>
      <c r="L37" s="12">
        <f t="shared" si="4"/>
        <v>30</v>
      </c>
    </row>
    <row r="38" spans="1:12" s="10" customFormat="1" ht="24" customHeight="1">
      <c r="A38" s="22"/>
      <c r="B38" s="24"/>
      <c r="C38" s="24"/>
      <c r="D38" s="23"/>
      <c r="E38" s="12"/>
      <c r="F38" s="12"/>
      <c r="G38" s="12"/>
      <c r="H38" s="12"/>
      <c r="I38" s="12"/>
      <c r="J38" s="12"/>
      <c r="K38" s="12">
        <f t="shared" si="4"/>
        <v>0</v>
      </c>
      <c r="L38" s="12">
        <f t="shared" si="4"/>
        <v>0</v>
      </c>
    </row>
    <row r="39" spans="1:12" s="10" customFormat="1" ht="24" customHeight="1">
      <c r="A39" s="22"/>
      <c r="B39" s="27" t="s">
        <v>7</v>
      </c>
      <c r="C39" s="27"/>
      <c r="D39" s="28"/>
      <c r="E39" s="30"/>
      <c r="F39" s="30"/>
      <c r="G39" s="30"/>
      <c r="H39" s="30"/>
      <c r="I39" s="30">
        <f>I40</f>
        <v>15</v>
      </c>
      <c r="J39" s="30">
        <f>J40</f>
        <v>15</v>
      </c>
      <c r="K39" s="30">
        <f>E39+G39+I39</f>
        <v>15</v>
      </c>
      <c r="L39" s="30">
        <f>F39+H39+J39</f>
        <v>15</v>
      </c>
    </row>
    <row r="40" spans="1:12" s="10" customFormat="1" ht="24" customHeight="1">
      <c r="A40" s="22"/>
      <c r="B40" s="27"/>
      <c r="C40" s="27" t="s">
        <v>1</v>
      </c>
      <c r="D40" s="28"/>
      <c r="E40" s="30"/>
      <c r="F40" s="30"/>
      <c r="G40" s="30">
        <f>G41</f>
        <v>0</v>
      </c>
      <c r="H40" s="30"/>
      <c r="I40" s="30">
        <f>I41</f>
        <v>15</v>
      </c>
      <c r="J40" s="30">
        <f>J41</f>
        <v>15</v>
      </c>
      <c r="K40" s="30">
        <f>E40+G40+I40</f>
        <v>15</v>
      </c>
      <c r="L40" s="30">
        <f>F40+H40+J40</f>
        <v>15</v>
      </c>
    </row>
    <row r="41" spans="1:12" s="10" customFormat="1" ht="24" customHeight="1">
      <c r="A41" s="22"/>
      <c r="B41" s="24"/>
      <c r="C41" s="24"/>
      <c r="D41" s="23" t="s">
        <v>92</v>
      </c>
      <c r="E41" s="12"/>
      <c r="F41" s="12"/>
      <c r="G41" s="12"/>
      <c r="H41" s="12"/>
      <c r="I41" s="12">
        <v>15</v>
      </c>
      <c r="J41" s="12">
        <v>15</v>
      </c>
      <c r="K41" s="12">
        <f t="shared" ref="K41:L60" si="5">E41+G41+I41</f>
        <v>15</v>
      </c>
      <c r="L41" s="12">
        <f t="shared" si="5"/>
        <v>15</v>
      </c>
    </row>
    <row r="42" spans="1:12" s="10" customFormat="1">
      <c r="A42" s="26" t="s">
        <v>8</v>
      </c>
      <c r="B42" s="27"/>
      <c r="C42" s="27"/>
      <c r="D42" s="28"/>
      <c r="E42" s="30">
        <f>E43</f>
        <v>800</v>
      </c>
      <c r="F42" s="30">
        <f t="shared" ref="F42" si="6">F43</f>
        <v>820</v>
      </c>
      <c r="G42" s="30">
        <f>G62</f>
        <v>27</v>
      </c>
      <c r="H42" s="30">
        <f>H62</f>
        <v>27</v>
      </c>
      <c r="I42" s="30">
        <f>I66</f>
        <v>5</v>
      </c>
      <c r="J42" s="30">
        <f>J66</f>
        <v>5</v>
      </c>
      <c r="K42" s="30">
        <f t="shared" si="5"/>
        <v>832</v>
      </c>
      <c r="L42" s="30">
        <f t="shared" si="5"/>
        <v>852</v>
      </c>
    </row>
    <row r="43" spans="1:12" s="10" customFormat="1">
      <c r="A43" s="26"/>
      <c r="B43" s="27" t="s">
        <v>0</v>
      </c>
      <c r="C43" s="27"/>
      <c r="D43" s="28"/>
      <c r="E43" s="30">
        <f>E44</f>
        <v>800</v>
      </c>
      <c r="F43" s="30">
        <f>F44</f>
        <v>820</v>
      </c>
      <c r="G43" s="30"/>
      <c r="H43" s="30"/>
      <c r="I43" s="30"/>
      <c r="J43" s="30"/>
      <c r="K43" s="30">
        <f t="shared" si="5"/>
        <v>800</v>
      </c>
      <c r="L43" s="30">
        <f t="shared" si="5"/>
        <v>820</v>
      </c>
    </row>
    <row r="44" spans="1:12" s="10" customFormat="1">
      <c r="A44" s="26"/>
      <c r="B44" s="27"/>
      <c r="C44" s="27" t="s">
        <v>1</v>
      </c>
      <c r="D44" s="28"/>
      <c r="E44" s="30">
        <f>SUM(E45:E61)</f>
        <v>800</v>
      </c>
      <c r="F44" s="30">
        <f>SUM(F45:F61)</f>
        <v>820</v>
      </c>
      <c r="G44" s="30"/>
      <c r="H44" s="30"/>
      <c r="I44" s="30"/>
      <c r="J44" s="30"/>
      <c r="K44" s="30">
        <f t="shared" si="5"/>
        <v>800</v>
      </c>
      <c r="L44" s="30">
        <f t="shared" si="5"/>
        <v>820</v>
      </c>
    </row>
    <row r="45" spans="1:12" s="10" customFormat="1">
      <c r="A45" s="22"/>
      <c r="B45" s="24"/>
      <c r="C45" s="24"/>
      <c r="D45" s="23" t="s">
        <v>50</v>
      </c>
      <c r="E45" s="42"/>
      <c r="F45" s="42"/>
      <c r="G45" s="12"/>
      <c r="H45" s="12"/>
      <c r="I45" s="12"/>
      <c r="J45" s="12"/>
      <c r="K45" s="12">
        <f t="shared" si="5"/>
        <v>0</v>
      </c>
      <c r="L45" s="12">
        <f t="shared" si="5"/>
        <v>0</v>
      </c>
    </row>
    <row r="46" spans="1:12" s="10" customFormat="1">
      <c r="A46" s="22"/>
      <c r="B46" s="24"/>
      <c r="C46" s="24"/>
      <c r="D46" s="23" t="s">
        <v>52</v>
      </c>
      <c r="E46" s="12">
        <v>50</v>
      </c>
      <c r="F46" s="12">
        <v>50</v>
      </c>
      <c r="G46" s="12"/>
      <c r="H46" s="12"/>
      <c r="I46" s="12"/>
      <c r="J46" s="12"/>
      <c r="K46" s="12">
        <f t="shared" si="5"/>
        <v>50</v>
      </c>
      <c r="L46" s="12">
        <f t="shared" si="5"/>
        <v>50</v>
      </c>
    </row>
    <row r="47" spans="1:12" s="10" customFormat="1">
      <c r="A47" s="22"/>
      <c r="B47" s="24"/>
      <c r="C47" s="24"/>
      <c r="D47" s="23" t="s">
        <v>53</v>
      </c>
      <c r="E47" s="12">
        <v>50</v>
      </c>
      <c r="F47" s="12">
        <v>50</v>
      </c>
      <c r="G47" s="12"/>
      <c r="H47" s="12"/>
      <c r="I47" s="12"/>
      <c r="J47" s="12"/>
      <c r="K47" s="12">
        <f t="shared" si="5"/>
        <v>50</v>
      </c>
      <c r="L47" s="12">
        <f t="shared" si="5"/>
        <v>50</v>
      </c>
    </row>
    <row r="48" spans="1:12" s="10" customFormat="1">
      <c r="A48" s="22"/>
      <c r="B48" s="24"/>
      <c r="C48" s="24"/>
      <c r="D48" s="23" t="s">
        <v>54</v>
      </c>
      <c r="E48" s="12">
        <v>50</v>
      </c>
      <c r="F48" s="12">
        <v>50</v>
      </c>
      <c r="G48" s="12"/>
      <c r="H48" s="12"/>
      <c r="I48" s="12"/>
      <c r="J48" s="12"/>
      <c r="K48" s="12">
        <f t="shared" si="5"/>
        <v>50</v>
      </c>
      <c r="L48" s="12">
        <f t="shared" si="5"/>
        <v>50</v>
      </c>
    </row>
    <row r="49" spans="1:12" s="10" customFormat="1">
      <c r="A49" s="22"/>
      <c r="B49" s="24"/>
      <c r="C49" s="24"/>
      <c r="D49" s="23" t="s">
        <v>55</v>
      </c>
      <c r="E49" s="12">
        <v>50</v>
      </c>
      <c r="F49" s="12">
        <v>50</v>
      </c>
      <c r="G49" s="12"/>
      <c r="H49" s="12"/>
      <c r="I49" s="12"/>
      <c r="J49" s="12"/>
      <c r="K49" s="12">
        <f t="shared" si="5"/>
        <v>50</v>
      </c>
      <c r="L49" s="12">
        <f t="shared" si="5"/>
        <v>50</v>
      </c>
    </row>
    <row r="50" spans="1:12" s="10" customFormat="1">
      <c r="A50" s="22"/>
      <c r="B50" s="24"/>
      <c r="C50" s="24"/>
      <c r="D50" s="23" t="s">
        <v>56</v>
      </c>
      <c r="E50" s="12">
        <v>50</v>
      </c>
      <c r="F50" s="12">
        <v>50</v>
      </c>
      <c r="G50" s="12"/>
      <c r="H50" s="12"/>
      <c r="I50" s="12"/>
      <c r="J50" s="12"/>
      <c r="K50" s="12">
        <f t="shared" si="5"/>
        <v>50</v>
      </c>
      <c r="L50" s="12">
        <f t="shared" si="5"/>
        <v>50</v>
      </c>
    </row>
    <row r="51" spans="1:12" s="10" customFormat="1">
      <c r="A51" s="22"/>
      <c r="B51" s="24"/>
      <c r="C51" s="24"/>
      <c r="D51" s="23" t="s">
        <v>57</v>
      </c>
      <c r="E51" s="12">
        <v>50</v>
      </c>
      <c r="F51" s="12">
        <v>50</v>
      </c>
      <c r="G51" s="12"/>
      <c r="H51" s="12"/>
      <c r="I51" s="12"/>
      <c r="J51" s="12"/>
      <c r="K51" s="12"/>
      <c r="L51" s="12"/>
    </row>
    <row r="52" spans="1:12" s="10" customFormat="1">
      <c r="A52" s="22"/>
      <c r="B52" s="24"/>
      <c r="C52" s="24"/>
      <c r="D52" s="23" t="s">
        <v>58</v>
      </c>
      <c r="E52" s="12">
        <v>50</v>
      </c>
      <c r="F52" s="12">
        <v>50</v>
      </c>
      <c r="G52" s="12"/>
      <c r="H52" s="12"/>
      <c r="I52" s="12"/>
      <c r="J52" s="12"/>
      <c r="K52" s="12"/>
      <c r="L52" s="12"/>
    </row>
    <row r="53" spans="1:12" s="10" customFormat="1">
      <c r="A53" s="22"/>
      <c r="B53" s="24"/>
      <c r="C53" s="24"/>
      <c r="D53" s="23" t="s">
        <v>59</v>
      </c>
      <c r="E53" s="12">
        <v>50</v>
      </c>
      <c r="F53" s="12">
        <v>50</v>
      </c>
      <c r="G53" s="12"/>
      <c r="H53" s="12"/>
      <c r="I53" s="12"/>
      <c r="J53" s="12"/>
      <c r="K53" s="12"/>
      <c r="L53" s="12"/>
    </row>
    <row r="54" spans="1:12" s="10" customFormat="1">
      <c r="A54" s="22"/>
      <c r="B54" s="24"/>
      <c r="C54" s="24"/>
      <c r="D54" s="23" t="s">
        <v>60</v>
      </c>
      <c r="E54" s="12">
        <v>50</v>
      </c>
      <c r="F54" s="12">
        <v>50</v>
      </c>
      <c r="G54" s="12"/>
      <c r="H54" s="12"/>
      <c r="I54" s="12"/>
      <c r="J54" s="12"/>
      <c r="K54" s="12"/>
      <c r="L54" s="12"/>
    </row>
    <row r="55" spans="1:12" s="10" customFormat="1">
      <c r="A55" s="22"/>
      <c r="B55" s="24"/>
      <c r="C55" s="24"/>
      <c r="D55" s="23" t="s">
        <v>61</v>
      </c>
      <c r="E55" s="12">
        <v>50</v>
      </c>
      <c r="F55" s="12">
        <v>50</v>
      </c>
      <c r="G55" s="12"/>
      <c r="H55" s="12"/>
      <c r="I55" s="12"/>
      <c r="J55" s="12"/>
      <c r="K55" s="12"/>
      <c r="L55" s="12"/>
    </row>
    <row r="56" spans="1:12" s="10" customFormat="1">
      <c r="A56" s="22"/>
      <c r="B56" s="24"/>
      <c r="C56" s="24"/>
      <c r="D56" s="23" t="s">
        <v>62</v>
      </c>
      <c r="E56" s="12">
        <v>50</v>
      </c>
      <c r="F56" s="12">
        <v>60</v>
      </c>
      <c r="G56" s="12"/>
      <c r="H56" s="12"/>
      <c r="I56" s="12"/>
      <c r="J56" s="12"/>
      <c r="K56" s="12"/>
      <c r="L56" s="12"/>
    </row>
    <row r="57" spans="1:12" s="10" customFormat="1">
      <c r="A57" s="22"/>
      <c r="B57" s="24"/>
      <c r="C57" s="24"/>
      <c r="D57" s="23" t="s">
        <v>63</v>
      </c>
      <c r="E57" s="12">
        <v>50</v>
      </c>
      <c r="F57" s="12">
        <v>50</v>
      </c>
      <c r="G57" s="12"/>
      <c r="H57" s="12"/>
      <c r="I57" s="12"/>
      <c r="J57" s="12"/>
      <c r="K57" s="12">
        <f t="shared" si="5"/>
        <v>50</v>
      </c>
      <c r="L57" s="12">
        <f t="shared" si="5"/>
        <v>50</v>
      </c>
    </row>
    <row r="58" spans="1:12" s="10" customFormat="1">
      <c r="A58" s="22"/>
      <c r="B58" s="24"/>
      <c r="C58" s="24"/>
      <c r="D58" s="23" t="s">
        <v>64</v>
      </c>
      <c r="E58" s="12">
        <v>50</v>
      </c>
      <c r="F58" s="12">
        <v>50</v>
      </c>
      <c r="G58" s="12"/>
      <c r="H58" s="12"/>
      <c r="I58" s="12"/>
      <c r="J58" s="12"/>
      <c r="K58" s="12">
        <f t="shared" si="5"/>
        <v>50</v>
      </c>
      <c r="L58" s="12">
        <f t="shared" si="5"/>
        <v>50</v>
      </c>
    </row>
    <row r="59" spans="1:12" s="10" customFormat="1">
      <c r="A59" s="22"/>
      <c r="B59" s="24"/>
      <c r="C59" s="24"/>
      <c r="D59" s="23" t="s">
        <v>128</v>
      </c>
      <c r="E59" s="12">
        <v>50</v>
      </c>
      <c r="F59" s="12">
        <v>50</v>
      </c>
      <c r="G59" s="12"/>
      <c r="H59" s="12"/>
      <c r="I59" s="12"/>
      <c r="J59" s="12"/>
      <c r="K59" s="12">
        <f t="shared" si="5"/>
        <v>50</v>
      </c>
      <c r="L59" s="12">
        <f t="shared" si="5"/>
        <v>50</v>
      </c>
    </row>
    <row r="60" spans="1:12" s="10" customFormat="1">
      <c r="A60" s="22"/>
      <c r="B60" s="24"/>
      <c r="C60" s="24"/>
      <c r="D60" s="23" t="s">
        <v>68</v>
      </c>
      <c r="E60" s="12">
        <v>50</v>
      </c>
      <c r="F60" s="12">
        <v>50</v>
      </c>
      <c r="G60" s="12"/>
      <c r="H60" s="12"/>
      <c r="I60" s="12"/>
      <c r="J60" s="12"/>
      <c r="K60" s="12">
        <f t="shared" si="5"/>
        <v>50</v>
      </c>
      <c r="L60" s="12">
        <f t="shared" si="5"/>
        <v>50</v>
      </c>
    </row>
    <row r="61" spans="1:12" s="10" customFormat="1">
      <c r="A61" s="22"/>
      <c r="B61" s="24"/>
      <c r="C61" s="24"/>
      <c r="D61" s="23" t="s">
        <v>69</v>
      </c>
      <c r="E61" s="12">
        <v>50</v>
      </c>
      <c r="F61" s="12">
        <v>60</v>
      </c>
      <c r="G61" s="12"/>
      <c r="H61" s="12"/>
      <c r="I61" s="12"/>
      <c r="J61" s="12"/>
      <c r="K61" s="12">
        <f t="shared" ref="K61:L74" si="7">E61+G61+I61</f>
        <v>50</v>
      </c>
      <c r="L61" s="12">
        <f t="shared" si="7"/>
        <v>60</v>
      </c>
    </row>
    <row r="62" spans="1:12" s="10" customFormat="1">
      <c r="A62" s="26"/>
      <c r="B62" s="27" t="s">
        <v>4</v>
      </c>
      <c r="C62" s="27"/>
      <c r="D62" s="28"/>
      <c r="E62" s="30"/>
      <c r="F62" s="30"/>
      <c r="G62" s="30">
        <f>G63</f>
        <v>27</v>
      </c>
      <c r="H62" s="30">
        <f>H63</f>
        <v>27</v>
      </c>
      <c r="I62" s="30"/>
      <c r="J62" s="30"/>
      <c r="K62" s="30">
        <f t="shared" si="7"/>
        <v>27</v>
      </c>
      <c r="L62" s="30">
        <f t="shared" si="7"/>
        <v>27</v>
      </c>
    </row>
    <row r="63" spans="1:12" s="10" customFormat="1">
      <c r="A63" s="26"/>
      <c r="B63" s="27"/>
      <c r="C63" s="27" t="s">
        <v>1</v>
      </c>
      <c r="D63" s="28"/>
      <c r="E63" s="30"/>
      <c r="F63" s="30"/>
      <c r="G63" s="30">
        <f>SUM(G64:G65)</f>
        <v>27</v>
      </c>
      <c r="H63" s="30">
        <f>SUM(H64:H65)</f>
        <v>27</v>
      </c>
      <c r="I63" s="30"/>
      <c r="J63" s="30"/>
      <c r="K63" s="30">
        <f t="shared" si="7"/>
        <v>27</v>
      </c>
      <c r="L63" s="30">
        <f t="shared" si="7"/>
        <v>27</v>
      </c>
    </row>
    <row r="64" spans="1:12" s="10" customFormat="1">
      <c r="A64" s="22"/>
      <c r="B64" s="24"/>
      <c r="C64" s="24"/>
      <c r="D64" s="23" t="s">
        <v>66</v>
      </c>
      <c r="E64" s="12"/>
      <c r="F64" s="12"/>
      <c r="G64" s="12">
        <v>22</v>
      </c>
      <c r="H64" s="12">
        <v>22</v>
      </c>
      <c r="I64" s="12"/>
      <c r="J64" s="12"/>
      <c r="K64" s="12">
        <f t="shared" si="7"/>
        <v>22</v>
      </c>
      <c r="L64" s="12">
        <f t="shared" si="7"/>
        <v>22</v>
      </c>
    </row>
    <row r="65" spans="1:12" s="10" customFormat="1">
      <c r="A65" s="22"/>
      <c r="B65" s="24"/>
      <c r="C65" s="24"/>
      <c r="D65" s="23" t="s">
        <v>67</v>
      </c>
      <c r="E65" s="12"/>
      <c r="F65" s="12"/>
      <c r="G65" s="12">
        <v>5</v>
      </c>
      <c r="H65" s="12">
        <v>5</v>
      </c>
      <c r="I65" s="12"/>
      <c r="J65" s="12"/>
      <c r="K65" s="12">
        <f t="shared" si="7"/>
        <v>5</v>
      </c>
      <c r="L65" s="12">
        <f t="shared" si="7"/>
        <v>5</v>
      </c>
    </row>
    <row r="66" spans="1:12" s="10" customFormat="1">
      <c r="A66" s="26"/>
      <c r="B66" s="27" t="s">
        <v>7</v>
      </c>
      <c r="C66" s="27"/>
      <c r="D66" s="28"/>
      <c r="E66" s="30"/>
      <c r="F66" s="30"/>
      <c r="G66" s="30"/>
      <c r="H66" s="30"/>
      <c r="I66" s="30">
        <f>I67</f>
        <v>5</v>
      </c>
      <c r="J66" s="30">
        <f>J67</f>
        <v>5</v>
      </c>
      <c r="K66" s="30">
        <f t="shared" si="7"/>
        <v>5</v>
      </c>
      <c r="L66" s="30">
        <f t="shared" si="7"/>
        <v>5</v>
      </c>
    </row>
    <row r="67" spans="1:12" s="10" customFormat="1">
      <c r="A67" s="26"/>
      <c r="B67" s="27"/>
      <c r="C67" s="27" t="s">
        <v>1</v>
      </c>
      <c r="D67" s="28"/>
      <c r="E67" s="30"/>
      <c r="F67" s="30"/>
      <c r="G67" s="30"/>
      <c r="H67" s="30"/>
      <c r="I67" s="30">
        <f>SUM(I68)</f>
        <v>5</v>
      </c>
      <c r="J67" s="30">
        <f>SUM(J68)</f>
        <v>5</v>
      </c>
      <c r="K67" s="30">
        <f t="shared" si="7"/>
        <v>5</v>
      </c>
      <c r="L67" s="30">
        <f t="shared" si="7"/>
        <v>5</v>
      </c>
    </row>
    <row r="68" spans="1:12" s="10" customFormat="1">
      <c r="A68" s="22"/>
      <c r="B68" s="24"/>
      <c r="C68" s="24"/>
      <c r="D68" s="23" t="s">
        <v>51</v>
      </c>
      <c r="E68" s="12"/>
      <c r="F68" s="12"/>
      <c r="G68" s="12"/>
      <c r="H68" s="12"/>
      <c r="I68" s="12">
        <v>5</v>
      </c>
      <c r="J68" s="12">
        <v>5</v>
      </c>
      <c r="K68" s="12">
        <f t="shared" si="7"/>
        <v>5</v>
      </c>
      <c r="L68" s="12">
        <f t="shared" si="7"/>
        <v>5</v>
      </c>
    </row>
    <row r="69" spans="1:12" s="10" customFormat="1">
      <c r="A69" s="26" t="s">
        <v>9</v>
      </c>
      <c r="B69" s="27"/>
      <c r="C69" s="27"/>
      <c r="D69" s="28"/>
      <c r="E69" s="30">
        <f>E70</f>
        <v>385</v>
      </c>
      <c r="F69" s="30">
        <f>F70</f>
        <v>365</v>
      </c>
      <c r="G69" s="30">
        <f>G81</f>
        <v>110</v>
      </c>
      <c r="H69" s="30">
        <f>H81</f>
        <v>90</v>
      </c>
      <c r="I69" s="30">
        <f>I92</f>
        <v>22</v>
      </c>
      <c r="J69" s="30">
        <f>J92</f>
        <v>16</v>
      </c>
      <c r="K69" s="30">
        <f t="shared" si="7"/>
        <v>517</v>
      </c>
      <c r="L69" s="30">
        <f t="shared" si="7"/>
        <v>471</v>
      </c>
    </row>
    <row r="70" spans="1:12" s="10" customFormat="1">
      <c r="A70" s="26"/>
      <c r="B70" s="27" t="s">
        <v>0</v>
      </c>
      <c r="C70" s="27"/>
      <c r="D70" s="28"/>
      <c r="E70" s="30">
        <f>E71</f>
        <v>385</v>
      </c>
      <c r="F70" s="30">
        <f>F71</f>
        <v>365</v>
      </c>
      <c r="G70" s="30"/>
      <c r="H70" s="30"/>
      <c r="I70" s="30"/>
      <c r="J70" s="30"/>
      <c r="K70" s="30">
        <f t="shared" si="7"/>
        <v>385</v>
      </c>
      <c r="L70" s="30">
        <f t="shared" si="7"/>
        <v>365</v>
      </c>
    </row>
    <row r="71" spans="1:12" s="10" customFormat="1">
      <c r="A71" s="26"/>
      <c r="B71" s="27"/>
      <c r="C71" s="27" t="s">
        <v>1</v>
      </c>
      <c r="D71" s="28"/>
      <c r="E71" s="30">
        <f>SUM(E72:E80)</f>
        <v>385</v>
      </c>
      <c r="F71" s="30">
        <f>SUM(F72:F80)</f>
        <v>365</v>
      </c>
      <c r="G71" s="30"/>
      <c r="H71" s="30"/>
      <c r="I71" s="30"/>
      <c r="J71" s="30"/>
      <c r="K71" s="30">
        <f t="shared" si="7"/>
        <v>385</v>
      </c>
      <c r="L71" s="30">
        <f t="shared" si="7"/>
        <v>365</v>
      </c>
    </row>
    <row r="72" spans="1:12" s="10" customFormat="1">
      <c r="A72" s="22"/>
      <c r="B72" s="24"/>
      <c r="C72" s="24"/>
      <c r="D72" s="23" t="s">
        <v>70</v>
      </c>
      <c r="E72" s="12">
        <v>60</v>
      </c>
      <c r="F72" s="12">
        <v>60</v>
      </c>
      <c r="G72" s="12"/>
      <c r="H72" s="12"/>
      <c r="I72" s="12"/>
      <c r="J72" s="12"/>
      <c r="K72" s="12">
        <f t="shared" si="7"/>
        <v>60</v>
      </c>
      <c r="L72" s="12">
        <f t="shared" si="7"/>
        <v>60</v>
      </c>
    </row>
    <row r="73" spans="1:12" s="10" customFormat="1">
      <c r="A73" s="22"/>
      <c r="B73" s="24"/>
      <c r="C73" s="24"/>
      <c r="D73" s="23" t="s">
        <v>71</v>
      </c>
      <c r="E73" s="12">
        <v>40</v>
      </c>
      <c r="F73" s="12">
        <v>40</v>
      </c>
      <c r="G73" s="12"/>
      <c r="H73" s="12"/>
      <c r="I73" s="12"/>
      <c r="J73" s="12"/>
      <c r="K73" s="12">
        <f t="shared" si="7"/>
        <v>40</v>
      </c>
      <c r="L73" s="12">
        <f t="shared" si="7"/>
        <v>40</v>
      </c>
    </row>
    <row r="74" spans="1:12" s="10" customFormat="1">
      <c r="A74" s="22"/>
      <c r="B74" s="24"/>
      <c r="C74" s="24"/>
      <c r="D74" s="23" t="s">
        <v>72</v>
      </c>
      <c r="E74" s="12">
        <v>35</v>
      </c>
      <c r="F74" s="12">
        <v>35</v>
      </c>
      <c r="G74" s="12"/>
      <c r="H74" s="12"/>
      <c r="I74" s="12"/>
      <c r="J74" s="12"/>
      <c r="K74" s="12">
        <f t="shared" si="7"/>
        <v>35</v>
      </c>
      <c r="L74" s="12">
        <f t="shared" si="7"/>
        <v>35</v>
      </c>
    </row>
    <row r="75" spans="1:12" s="10" customFormat="1">
      <c r="A75" s="22"/>
      <c r="B75" s="24"/>
      <c r="C75" s="24"/>
      <c r="D75" s="23" t="s">
        <v>73</v>
      </c>
      <c r="E75" s="12">
        <v>50</v>
      </c>
      <c r="F75" s="12">
        <v>40</v>
      </c>
      <c r="G75" s="12"/>
      <c r="H75" s="12"/>
      <c r="I75" s="12"/>
      <c r="J75" s="12"/>
      <c r="K75" s="12">
        <f t="shared" ref="K75:L90" si="8">E75+G75+I75</f>
        <v>50</v>
      </c>
      <c r="L75" s="12">
        <f t="shared" si="8"/>
        <v>40</v>
      </c>
    </row>
    <row r="76" spans="1:12" s="10" customFormat="1">
      <c r="A76" s="22"/>
      <c r="B76" s="24"/>
      <c r="C76" s="24"/>
      <c r="D76" s="23" t="s">
        <v>74</v>
      </c>
      <c r="E76" s="12">
        <v>40</v>
      </c>
      <c r="F76" s="12">
        <v>40</v>
      </c>
      <c r="G76" s="12"/>
      <c r="H76" s="12"/>
      <c r="I76" s="12"/>
      <c r="J76" s="12"/>
      <c r="K76" s="12">
        <f t="shared" si="8"/>
        <v>40</v>
      </c>
      <c r="L76" s="12">
        <f t="shared" si="8"/>
        <v>40</v>
      </c>
    </row>
    <row r="77" spans="1:12" s="10" customFormat="1">
      <c r="A77" s="22"/>
      <c r="B77" s="24"/>
      <c r="C77" s="24"/>
      <c r="D77" s="23" t="s">
        <v>75</v>
      </c>
      <c r="E77" s="12">
        <v>40</v>
      </c>
      <c r="F77" s="12">
        <v>40</v>
      </c>
      <c r="G77" s="12"/>
      <c r="H77" s="12"/>
      <c r="I77" s="12"/>
      <c r="J77" s="12"/>
      <c r="K77" s="12">
        <f t="shared" si="8"/>
        <v>40</v>
      </c>
      <c r="L77" s="12">
        <f t="shared" si="8"/>
        <v>40</v>
      </c>
    </row>
    <row r="78" spans="1:12" s="10" customFormat="1">
      <c r="A78" s="22"/>
      <c r="B78" s="24"/>
      <c r="C78" s="24"/>
      <c r="D78" s="23" t="s">
        <v>76</v>
      </c>
      <c r="E78" s="12">
        <v>50</v>
      </c>
      <c r="F78" s="12">
        <v>40</v>
      </c>
      <c r="G78" s="12"/>
      <c r="H78" s="12"/>
      <c r="I78" s="12"/>
      <c r="J78" s="12"/>
      <c r="K78" s="12">
        <f t="shared" si="8"/>
        <v>50</v>
      </c>
      <c r="L78" s="12">
        <f t="shared" si="8"/>
        <v>40</v>
      </c>
    </row>
    <row r="79" spans="1:12" s="10" customFormat="1">
      <c r="A79" s="22"/>
      <c r="B79" s="24"/>
      <c r="C79" s="24"/>
      <c r="D79" s="23" t="s">
        <v>77</v>
      </c>
      <c r="E79" s="12">
        <v>30</v>
      </c>
      <c r="F79" s="12">
        <v>30</v>
      </c>
      <c r="G79" s="12"/>
      <c r="H79" s="12"/>
      <c r="I79" s="12"/>
      <c r="J79" s="12"/>
      <c r="K79" s="12">
        <f t="shared" si="8"/>
        <v>30</v>
      </c>
      <c r="L79" s="12">
        <f t="shared" si="8"/>
        <v>30</v>
      </c>
    </row>
    <row r="80" spans="1:12" s="10" customFormat="1">
      <c r="A80" s="22"/>
      <c r="B80" s="24"/>
      <c r="C80" s="24"/>
      <c r="D80" s="23" t="s">
        <v>78</v>
      </c>
      <c r="E80" s="12">
        <v>40</v>
      </c>
      <c r="F80" s="12">
        <v>40</v>
      </c>
      <c r="G80" s="12"/>
      <c r="H80" s="12"/>
      <c r="I80" s="12"/>
      <c r="J80" s="12"/>
      <c r="K80" s="12">
        <f t="shared" si="8"/>
        <v>40</v>
      </c>
      <c r="L80" s="12">
        <f t="shared" si="8"/>
        <v>40</v>
      </c>
    </row>
    <row r="81" spans="1:12" s="10" customFormat="1">
      <c r="A81" s="26"/>
      <c r="B81" s="27" t="s">
        <v>4</v>
      </c>
      <c r="D81" s="28"/>
      <c r="E81" s="30"/>
      <c r="F81" s="30"/>
      <c r="G81" s="30">
        <f>G82</f>
        <v>110</v>
      </c>
      <c r="H81" s="30">
        <f>H82</f>
        <v>90</v>
      </c>
      <c r="I81" s="30"/>
      <c r="J81" s="30"/>
      <c r="K81" s="30">
        <f t="shared" si="8"/>
        <v>110</v>
      </c>
      <c r="L81" s="30">
        <f t="shared" si="8"/>
        <v>90</v>
      </c>
    </row>
    <row r="82" spans="1:12" s="10" customFormat="1">
      <c r="A82" s="26"/>
      <c r="B82" s="27"/>
      <c r="C82" s="28" t="s">
        <v>1</v>
      </c>
      <c r="E82" s="30"/>
      <c r="F82" s="30"/>
      <c r="G82" s="30">
        <f>SUM(G83:G91)</f>
        <v>110</v>
      </c>
      <c r="H82" s="30">
        <f>SUM(H83:H91)</f>
        <v>90</v>
      </c>
      <c r="I82" s="30"/>
      <c r="J82" s="30"/>
      <c r="K82" s="30">
        <f t="shared" si="8"/>
        <v>110</v>
      </c>
      <c r="L82" s="30">
        <f t="shared" si="8"/>
        <v>90</v>
      </c>
    </row>
    <row r="83" spans="1:12" s="10" customFormat="1">
      <c r="A83" s="22"/>
      <c r="B83" s="24"/>
      <c r="C83" s="24"/>
      <c r="D83" s="23" t="s">
        <v>79</v>
      </c>
      <c r="E83" s="12"/>
      <c r="F83" s="12"/>
      <c r="G83" s="12">
        <v>10</v>
      </c>
      <c r="H83" s="12">
        <v>10</v>
      </c>
      <c r="I83" s="12"/>
      <c r="J83" s="12"/>
      <c r="K83" s="12">
        <f t="shared" si="8"/>
        <v>10</v>
      </c>
      <c r="L83" s="12">
        <f t="shared" si="8"/>
        <v>10</v>
      </c>
    </row>
    <row r="84" spans="1:12" s="10" customFormat="1">
      <c r="A84" s="22"/>
      <c r="B84" s="24"/>
      <c r="C84" s="24"/>
      <c r="D84" s="23" t="s">
        <v>80</v>
      </c>
      <c r="E84" s="12"/>
      <c r="F84" s="12"/>
      <c r="G84" s="12">
        <v>10</v>
      </c>
      <c r="H84" s="12">
        <v>10</v>
      </c>
      <c r="I84" s="12"/>
      <c r="J84" s="12"/>
      <c r="K84" s="12">
        <f t="shared" si="8"/>
        <v>10</v>
      </c>
      <c r="L84" s="12">
        <f t="shared" si="8"/>
        <v>10</v>
      </c>
    </row>
    <row r="85" spans="1:12" s="10" customFormat="1">
      <c r="A85" s="22"/>
      <c r="B85" s="24"/>
      <c r="C85" s="24"/>
      <c r="D85" s="37" t="s">
        <v>81</v>
      </c>
      <c r="E85" s="36"/>
      <c r="F85" s="12"/>
      <c r="G85" s="36">
        <v>10</v>
      </c>
      <c r="H85" s="12">
        <v>5</v>
      </c>
      <c r="I85" s="12"/>
      <c r="J85" s="12"/>
      <c r="K85" s="12">
        <f t="shared" si="8"/>
        <v>10</v>
      </c>
      <c r="L85" s="12">
        <f t="shared" si="8"/>
        <v>5</v>
      </c>
    </row>
    <row r="86" spans="1:12" s="10" customFormat="1">
      <c r="A86" s="22"/>
      <c r="B86" s="24"/>
      <c r="C86" s="24"/>
      <c r="D86" s="23" t="s">
        <v>82</v>
      </c>
      <c r="E86" s="12"/>
      <c r="F86" s="12"/>
      <c r="G86" s="12">
        <v>15</v>
      </c>
      <c r="H86" s="12">
        <v>15</v>
      </c>
      <c r="I86" s="12"/>
      <c r="J86" s="12"/>
      <c r="K86" s="12">
        <f t="shared" si="8"/>
        <v>15</v>
      </c>
      <c r="L86" s="12">
        <f t="shared" si="8"/>
        <v>15</v>
      </c>
    </row>
    <row r="87" spans="1:12" s="10" customFormat="1">
      <c r="A87" s="22"/>
      <c r="B87" s="24"/>
      <c r="C87" s="24"/>
      <c r="D87" s="23" t="s">
        <v>83</v>
      </c>
      <c r="E87" s="12"/>
      <c r="F87" s="12"/>
      <c r="G87" s="12">
        <v>11</v>
      </c>
      <c r="H87" s="12">
        <v>11</v>
      </c>
      <c r="I87" s="12"/>
      <c r="J87" s="12"/>
      <c r="K87" s="12">
        <f t="shared" si="8"/>
        <v>11</v>
      </c>
      <c r="L87" s="12">
        <f t="shared" si="8"/>
        <v>11</v>
      </c>
    </row>
    <row r="88" spans="1:12" s="10" customFormat="1">
      <c r="A88" s="22"/>
      <c r="B88" s="24"/>
      <c r="C88" s="24"/>
      <c r="D88" s="23" t="s">
        <v>84</v>
      </c>
      <c r="E88" s="12"/>
      <c r="F88" s="12"/>
      <c r="G88" s="12">
        <v>25</v>
      </c>
      <c r="H88" s="12">
        <v>10</v>
      </c>
      <c r="I88" s="12"/>
      <c r="J88" s="12"/>
      <c r="K88" s="12">
        <f t="shared" si="8"/>
        <v>25</v>
      </c>
      <c r="L88" s="12">
        <f t="shared" si="8"/>
        <v>10</v>
      </c>
    </row>
    <row r="89" spans="1:12" s="10" customFormat="1">
      <c r="A89" s="22"/>
      <c r="B89" s="24"/>
      <c r="C89" s="24"/>
      <c r="D89" s="23" t="s">
        <v>85</v>
      </c>
      <c r="E89" s="12"/>
      <c r="F89" s="12"/>
      <c r="G89" s="12">
        <v>10</v>
      </c>
      <c r="H89" s="12">
        <v>10</v>
      </c>
      <c r="I89" s="12"/>
      <c r="J89" s="12"/>
      <c r="K89" s="12">
        <f t="shared" si="8"/>
        <v>10</v>
      </c>
      <c r="L89" s="12">
        <f t="shared" si="8"/>
        <v>10</v>
      </c>
    </row>
    <row r="90" spans="1:12" s="10" customFormat="1">
      <c r="A90" s="22"/>
      <c r="B90" s="24"/>
      <c r="C90" s="24"/>
      <c r="D90" s="23" t="s">
        <v>86</v>
      </c>
      <c r="E90" s="12"/>
      <c r="F90" s="12"/>
      <c r="G90" s="12">
        <v>8</v>
      </c>
      <c r="H90" s="12">
        <v>8</v>
      </c>
      <c r="I90" s="12"/>
      <c r="J90" s="12"/>
      <c r="K90" s="12">
        <f t="shared" si="8"/>
        <v>8</v>
      </c>
      <c r="L90" s="12">
        <f t="shared" si="8"/>
        <v>8</v>
      </c>
    </row>
    <row r="91" spans="1:12" s="10" customFormat="1">
      <c r="A91" s="22"/>
      <c r="B91" s="24"/>
      <c r="C91" s="24"/>
      <c r="D91" s="23" t="s">
        <v>87</v>
      </c>
      <c r="E91" s="12"/>
      <c r="F91" s="12"/>
      <c r="G91" s="12">
        <v>11</v>
      </c>
      <c r="H91" s="12">
        <v>11</v>
      </c>
      <c r="I91" s="12"/>
      <c r="J91" s="12"/>
      <c r="K91" s="12">
        <f t="shared" ref="K91:L102" si="9">E91+G91+I91</f>
        <v>11</v>
      </c>
      <c r="L91" s="12">
        <f t="shared" si="9"/>
        <v>11</v>
      </c>
    </row>
    <row r="92" spans="1:12" s="10" customFormat="1">
      <c r="A92" s="22"/>
      <c r="B92" s="27" t="s">
        <v>7</v>
      </c>
      <c r="C92" s="27"/>
      <c r="D92" s="28"/>
      <c r="E92" s="30"/>
      <c r="F92" s="30"/>
      <c r="G92" s="30">
        <f>G93</f>
        <v>0</v>
      </c>
      <c r="H92" s="30">
        <f>H93</f>
        <v>0</v>
      </c>
      <c r="I92" s="30">
        <f>I93</f>
        <v>22</v>
      </c>
      <c r="J92" s="30">
        <f>J93</f>
        <v>16</v>
      </c>
      <c r="K92" s="30">
        <f t="shared" si="9"/>
        <v>22</v>
      </c>
      <c r="L92" s="30">
        <f t="shared" si="9"/>
        <v>16</v>
      </c>
    </row>
    <row r="93" spans="1:12" s="10" customFormat="1">
      <c r="A93" s="22"/>
      <c r="B93" s="27"/>
      <c r="C93" s="27" t="s">
        <v>1</v>
      </c>
      <c r="D93" s="28"/>
      <c r="E93" s="30"/>
      <c r="F93" s="30"/>
      <c r="G93" s="30">
        <f>SUM(G94:G95)</f>
        <v>0</v>
      </c>
      <c r="H93" s="30">
        <f>SUM(H94:H95)</f>
        <v>0</v>
      </c>
      <c r="I93" s="30">
        <f>SUM(I94:I95)</f>
        <v>22</v>
      </c>
      <c r="J93" s="30">
        <f>SUM(J94:J95)</f>
        <v>16</v>
      </c>
      <c r="K93" s="30">
        <f t="shared" si="9"/>
        <v>22</v>
      </c>
      <c r="L93" s="30">
        <f t="shared" si="9"/>
        <v>16</v>
      </c>
    </row>
    <row r="94" spans="1:12" s="10" customFormat="1" ht="23.1" customHeight="1">
      <c r="A94" s="22"/>
      <c r="B94" s="24"/>
      <c r="C94" s="24"/>
      <c r="D94" s="23" t="s">
        <v>88</v>
      </c>
      <c r="E94" s="12"/>
      <c r="F94" s="12"/>
      <c r="G94" s="12"/>
      <c r="H94" s="12"/>
      <c r="I94" s="12">
        <v>16</v>
      </c>
      <c r="J94" s="12">
        <v>10</v>
      </c>
      <c r="K94" s="12">
        <f t="shared" si="9"/>
        <v>16</v>
      </c>
      <c r="L94" s="12">
        <f t="shared" si="9"/>
        <v>10</v>
      </c>
    </row>
    <row r="95" spans="1:12" s="10" customFormat="1" ht="23.1" customHeight="1">
      <c r="A95" s="22"/>
      <c r="B95" s="24"/>
      <c r="C95" s="24"/>
      <c r="D95" s="23" t="s">
        <v>89</v>
      </c>
      <c r="E95" s="12"/>
      <c r="F95" s="12"/>
      <c r="G95" s="12"/>
      <c r="H95" s="12"/>
      <c r="I95" s="12">
        <v>6</v>
      </c>
      <c r="J95" s="12">
        <v>6</v>
      </c>
      <c r="K95" s="12">
        <f t="shared" si="9"/>
        <v>6</v>
      </c>
      <c r="L95" s="12">
        <f t="shared" si="9"/>
        <v>6</v>
      </c>
    </row>
    <row r="96" spans="1:12" s="10" customFormat="1" ht="20.25" customHeight="1">
      <c r="A96" s="26" t="s">
        <v>34</v>
      </c>
      <c r="B96" s="27"/>
      <c r="C96" s="27"/>
      <c r="D96" s="28"/>
      <c r="E96" s="30">
        <f>E97</f>
        <v>200</v>
      </c>
      <c r="F96" s="30">
        <f>F97</f>
        <v>200</v>
      </c>
      <c r="G96" s="30">
        <f>G103</f>
        <v>45</v>
      </c>
      <c r="H96" s="30">
        <f>H103</f>
        <v>45</v>
      </c>
      <c r="I96" s="30">
        <f>I107</f>
        <v>5</v>
      </c>
      <c r="J96" s="30">
        <f>J107</f>
        <v>5</v>
      </c>
      <c r="K96" s="30">
        <f t="shared" si="9"/>
        <v>250</v>
      </c>
      <c r="L96" s="30">
        <f t="shared" si="9"/>
        <v>250</v>
      </c>
    </row>
    <row r="97" spans="1:12" s="10" customFormat="1" ht="20.25" customHeight="1">
      <c r="A97" s="26"/>
      <c r="B97" s="27" t="s">
        <v>0</v>
      </c>
      <c r="C97" s="27"/>
      <c r="D97" s="28"/>
      <c r="E97" s="30">
        <f>E98</f>
        <v>200</v>
      </c>
      <c r="F97" s="30">
        <f>F98</f>
        <v>200</v>
      </c>
      <c r="G97" s="30"/>
      <c r="H97" s="30"/>
      <c r="I97" s="30"/>
      <c r="J97" s="30"/>
      <c r="K97" s="30">
        <f t="shared" si="9"/>
        <v>200</v>
      </c>
      <c r="L97" s="30">
        <f t="shared" si="9"/>
        <v>200</v>
      </c>
    </row>
    <row r="98" spans="1:12" s="10" customFormat="1" ht="17.25" customHeight="1">
      <c r="A98" s="26"/>
      <c r="B98" s="27"/>
      <c r="C98" s="27" t="s">
        <v>1</v>
      </c>
      <c r="D98" s="28"/>
      <c r="E98" s="30">
        <f>SUM(E99:E102)</f>
        <v>200</v>
      </c>
      <c r="F98" s="30">
        <f>SUM(F99:F102)</f>
        <v>200</v>
      </c>
      <c r="G98" s="30"/>
      <c r="H98" s="30"/>
      <c r="I98" s="30"/>
      <c r="J98" s="30"/>
      <c r="K98" s="30">
        <f t="shared" si="9"/>
        <v>200</v>
      </c>
      <c r="L98" s="30">
        <f t="shared" si="9"/>
        <v>200</v>
      </c>
    </row>
    <row r="99" spans="1:12" s="10" customFormat="1" ht="23.1" customHeight="1">
      <c r="A99" s="22"/>
      <c r="B99" s="24"/>
      <c r="C99" s="24"/>
      <c r="D99" s="23" t="s">
        <v>98</v>
      </c>
      <c r="E99" s="12">
        <v>50</v>
      </c>
      <c r="F99" s="12">
        <v>50</v>
      </c>
      <c r="G99" s="12"/>
      <c r="H99" s="12"/>
      <c r="I99" s="12"/>
      <c r="J99" s="12"/>
      <c r="K99" s="12">
        <f t="shared" si="9"/>
        <v>50</v>
      </c>
      <c r="L99" s="12">
        <f t="shared" si="9"/>
        <v>50</v>
      </c>
    </row>
    <row r="100" spans="1:12" s="10" customFormat="1" ht="23.1" customHeight="1">
      <c r="A100" s="22"/>
      <c r="B100" s="24"/>
      <c r="C100" s="24"/>
      <c r="D100" s="23" t="s">
        <v>99</v>
      </c>
      <c r="E100" s="12">
        <v>50</v>
      </c>
      <c r="F100" s="12">
        <v>50</v>
      </c>
      <c r="G100" s="12"/>
      <c r="H100" s="12"/>
      <c r="I100" s="12"/>
      <c r="J100" s="12"/>
      <c r="K100" s="12">
        <f t="shared" si="9"/>
        <v>50</v>
      </c>
      <c r="L100" s="12">
        <f t="shared" si="9"/>
        <v>50</v>
      </c>
    </row>
    <row r="101" spans="1:12" s="10" customFormat="1" ht="23.1" customHeight="1">
      <c r="A101" s="22"/>
      <c r="B101" s="24"/>
      <c r="C101" s="24"/>
      <c r="D101" s="23" t="s">
        <v>104</v>
      </c>
      <c r="E101" s="12">
        <v>40</v>
      </c>
      <c r="F101" s="12">
        <v>40</v>
      </c>
      <c r="G101" s="12"/>
      <c r="H101" s="12"/>
      <c r="I101" s="12"/>
      <c r="J101" s="12"/>
      <c r="K101" s="12">
        <f t="shared" si="9"/>
        <v>40</v>
      </c>
      <c r="L101" s="12">
        <f t="shared" si="9"/>
        <v>40</v>
      </c>
    </row>
    <row r="102" spans="1:12" s="10" customFormat="1" ht="21.75" customHeight="1">
      <c r="A102" s="22"/>
      <c r="B102" s="24"/>
      <c r="C102" s="24"/>
      <c r="D102" s="23" t="s">
        <v>100</v>
      </c>
      <c r="E102" s="12">
        <v>60</v>
      </c>
      <c r="F102" s="12">
        <v>60</v>
      </c>
      <c r="G102" s="12"/>
      <c r="H102" s="12"/>
      <c r="I102" s="12"/>
      <c r="J102" s="12"/>
      <c r="K102" s="12">
        <f t="shared" si="9"/>
        <v>60</v>
      </c>
      <c r="L102" s="12">
        <f t="shared" si="9"/>
        <v>60</v>
      </c>
    </row>
    <row r="103" spans="1:12" s="10" customFormat="1" ht="23.1" customHeight="1">
      <c r="A103" s="26"/>
      <c r="B103" s="34" t="s">
        <v>4</v>
      </c>
      <c r="C103" s="34"/>
      <c r="D103" s="28"/>
      <c r="E103" s="30"/>
      <c r="F103" s="30"/>
      <c r="G103" s="30">
        <f>G104</f>
        <v>45</v>
      </c>
      <c r="H103" s="30">
        <f>H104</f>
        <v>45</v>
      </c>
      <c r="I103" s="30"/>
      <c r="J103" s="30"/>
      <c r="K103" s="30">
        <f t="shared" ref="K103:L116" si="10">E103+G103+I103</f>
        <v>45</v>
      </c>
      <c r="L103" s="30">
        <f t="shared" si="10"/>
        <v>45</v>
      </c>
    </row>
    <row r="104" spans="1:12" s="10" customFormat="1" ht="21.75" customHeight="1">
      <c r="A104" s="26"/>
      <c r="B104" s="34"/>
      <c r="C104" s="39" t="s">
        <v>1</v>
      </c>
      <c r="D104" s="28"/>
      <c r="E104" s="30"/>
      <c r="F104" s="30"/>
      <c r="G104" s="30">
        <f>SUM(G105:G106)</f>
        <v>45</v>
      </c>
      <c r="H104" s="30">
        <f>SUM(H105:H106)</f>
        <v>45</v>
      </c>
      <c r="I104" s="30"/>
      <c r="J104" s="30"/>
      <c r="K104" s="30">
        <f t="shared" si="10"/>
        <v>45</v>
      </c>
      <c r="L104" s="30">
        <f t="shared" si="10"/>
        <v>45</v>
      </c>
    </row>
    <row r="105" spans="1:12" s="10" customFormat="1" ht="20.25" customHeight="1">
      <c r="A105" s="22"/>
      <c r="B105" s="24"/>
      <c r="C105" s="24"/>
      <c r="D105" s="1" t="s">
        <v>101</v>
      </c>
      <c r="E105" s="12"/>
      <c r="F105" s="12"/>
      <c r="G105" s="12">
        <v>15</v>
      </c>
      <c r="H105" s="12">
        <v>15</v>
      </c>
      <c r="I105" s="12"/>
      <c r="J105" s="12"/>
      <c r="K105" s="12">
        <f t="shared" si="10"/>
        <v>15</v>
      </c>
      <c r="L105" s="12">
        <f t="shared" si="10"/>
        <v>15</v>
      </c>
    </row>
    <row r="106" spans="1:12" s="10" customFormat="1" ht="23.1" customHeight="1">
      <c r="A106" s="22"/>
      <c r="B106" s="24"/>
      <c r="C106" s="24"/>
      <c r="D106" s="1" t="s">
        <v>102</v>
      </c>
      <c r="E106" s="12"/>
      <c r="F106" s="12"/>
      <c r="G106" s="12">
        <v>30</v>
      </c>
      <c r="H106" s="12">
        <v>30</v>
      </c>
      <c r="I106" s="12"/>
      <c r="J106" s="12"/>
      <c r="K106" s="12">
        <f t="shared" si="10"/>
        <v>30</v>
      </c>
      <c r="L106" s="12">
        <f t="shared" si="10"/>
        <v>30</v>
      </c>
    </row>
    <row r="107" spans="1:12" s="10" customFormat="1" ht="23.1" customHeight="1">
      <c r="A107" s="26"/>
      <c r="B107" s="34" t="s">
        <v>7</v>
      </c>
      <c r="C107" s="34"/>
      <c r="D107" s="28"/>
      <c r="E107" s="30"/>
      <c r="F107" s="30"/>
      <c r="G107" s="30"/>
      <c r="H107" s="30"/>
      <c r="I107" s="30">
        <f>I108</f>
        <v>5</v>
      </c>
      <c r="J107" s="30">
        <f>J108</f>
        <v>5</v>
      </c>
      <c r="K107" s="30">
        <f t="shared" si="10"/>
        <v>5</v>
      </c>
      <c r="L107" s="30">
        <f t="shared" si="10"/>
        <v>5</v>
      </c>
    </row>
    <row r="108" spans="1:12" s="10" customFormat="1" ht="23.1" customHeight="1">
      <c r="A108" s="26"/>
      <c r="B108" s="34"/>
      <c r="C108" s="39" t="s">
        <v>1</v>
      </c>
      <c r="D108" s="28"/>
      <c r="E108" s="30"/>
      <c r="F108" s="30"/>
      <c r="G108" s="30"/>
      <c r="H108" s="30"/>
      <c r="I108" s="30">
        <f>I109</f>
        <v>5</v>
      </c>
      <c r="J108" s="30">
        <f>J109</f>
        <v>5</v>
      </c>
      <c r="K108" s="30">
        <f t="shared" si="10"/>
        <v>5</v>
      </c>
      <c r="L108" s="30">
        <f t="shared" si="10"/>
        <v>5</v>
      </c>
    </row>
    <row r="109" spans="1:12" s="10" customFormat="1" ht="23.1" customHeight="1">
      <c r="A109" s="22"/>
      <c r="B109" s="24"/>
      <c r="C109" s="24"/>
      <c r="D109" s="1" t="s">
        <v>103</v>
      </c>
      <c r="E109" s="12"/>
      <c r="F109" s="12"/>
      <c r="G109" s="12"/>
      <c r="H109" s="12"/>
      <c r="I109" s="12">
        <v>5</v>
      </c>
      <c r="J109" s="12">
        <v>5</v>
      </c>
      <c r="K109" s="30">
        <f t="shared" si="10"/>
        <v>5</v>
      </c>
      <c r="L109" s="30">
        <f t="shared" si="10"/>
        <v>5</v>
      </c>
    </row>
    <row r="110" spans="1:12" s="10" customFormat="1" ht="23.1" customHeight="1">
      <c r="A110" s="26" t="s">
        <v>10</v>
      </c>
      <c r="B110" s="27"/>
      <c r="C110" s="27"/>
      <c r="D110" s="28"/>
      <c r="E110" s="30">
        <f>E111</f>
        <v>180</v>
      </c>
      <c r="F110" s="30">
        <f>F111</f>
        <v>180</v>
      </c>
      <c r="G110" s="30"/>
      <c r="H110" s="30"/>
      <c r="I110" s="30"/>
      <c r="J110" s="30"/>
      <c r="K110" s="30">
        <f t="shared" si="10"/>
        <v>180</v>
      </c>
      <c r="L110" s="30">
        <f t="shared" si="10"/>
        <v>180</v>
      </c>
    </row>
    <row r="111" spans="1:12" s="10" customFormat="1" ht="23.1" customHeight="1">
      <c r="A111" s="26"/>
      <c r="B111" s="34" t="s">
        <v>0</v>
      </c>
      <c r="C111" s="34"/>
      <c r="D111" s="28"/>
      <c r="E111" s="30">
        <f>E112</f>
        <v>180</v>
      </c>
      <c r="F111" s="30">
        <f>F112</f>
        <v>180</v>
      </c>
      <c r="G111" s="30"/>
      <c r="H111" s="30"/>
      <c r="I111" s="30"/>
      <c r="J111" s="30"/>
      <c r="K111" s="30">
        <f t="shared" si="10"/>
        <v>180</v>
      </c>
      <c r="L111" s="30">
        <f t="shared" si="10"/>
        <v>180</v>
      </c>
    </row>
    <row r="112" spans="1:12" s="10" customFormat="1" ht="23.1" customHeight="1">
      <c r="A112" s="26"/>
      <c r="B112" s="34"/>
      <c r="C112" s="34" t="s">
        <v>1</v>
      </c>
      <c r="D112" s="28"/>
      <c r="E112" s="30">
        <f>SUM(E113:E115)</f>
        <v>180</v>
      </c>
      <c r="F112" s="30">
        <f>SUM(F113:F115)</f>
        <v>180</v>
      </c>
      <c r="G112" s="30"/>
      <c r="H112" s="30"/>
      <c r="I112" s="30"/>
      <c r="J112" s="30"/>
      <c r="K112" s="30">
        <f t="shared" si="10"/>
        <v>180</v>
      </c>
      <c r="L112" s="30">
        <f t="shared" si="10"/>
        <v>180</v>
      </c>
    </row>
    <row r="113" spans="1:12" s="10" customFormat="1" ht="23.1" customHeight="1">
      <c r="A113" s="22"/>
      <c r="B113" s="24"/>
      <c r="C113" s="24"/>
      <c r="D113" s="1" t="s">
        <v>105</v>
      </c>
      <c r="E113" s="12">
        <v>60</v>
      </c>
      <c r="F113" s="12">
        <v>60</v>
      </c>
      <c r="G113" s="12"/>
      <c r="H113" s="12"/>
      <c r="I113" s="12"/>
      <c r="J113" s="12"/>
      <c r="K113" s="12">
        <f t="shared" si="10"/>
        <v>60</v>
      </c>
      <c r="L113" s="12">
        <f t="shared" si="10"/>
        <v>60</v>
      </c>
    </row>
    <row r="114" spans="1:12" s="10" customFormat="1" ht="23.1" customHeight="1">
      <c r="A114" s="22"/>
      <c r="B114" s="24"/>
      <c r="C114" s="24"/>
      <c r="D114" s="1" t="s">
        <v>106</v>
      </c>
      <c r="E114" s="12">
        <v>60</v>
      </c>
      <c r="F114" s="12">
        <v>60</v>
      </c>
      <c r="G114" s="12"/>
      <c r="H114" s="12"/>
      <c r="I114" s="12"/>
      <c r="J114" s="12"/>
      <c r="K114" s="12">
        <f t="shared" si="10"/>
        <v>60</v>
      </c>
      <c r="L114" s="12">
        <f t="shared" si="10"/>
        <v>60</v>
      </c>
    </row>
    <row r="115" spans="1:12" s="10" customFormat="1" ht="23.1" customHeight="1">
      <c r="A115" s="22"/>
      <c r="B115" s="24"/>
      <c r="C115" s="24"/>
      <c r="D115" s="1" t="s">
        <v>107</v>
      </c>
      <c r="E115" s="12">
        <v>60</v>
      </c>
      <c r="F115" s="12">
        <v>60</v>
      </c>
      <c r="G115" s="12"/>
      <c r="H115" s="12"/>
      <c r="I115" s="12"/>
      <c r="J115" s="12"/>
      <c r="K115" s="12">
        <f t="shared" si="10"/>
        <v>60</v>
      </c>
      <c r="L115" s="12">
        <f t="shared" si="10"/>
        <v>60</v>
      </c>
    </row>
    <row r="116" spans="1:12" s="10" customFormat="1" ht="23.1" customHeight="1">
      <c r="A116" s="26" t="s">
        <v>11</v>
      </c>
      <c r="B116" s="27"/>
      <c r="C116" s="27"/>
      <c r="D116" s="28"/>
      <c r="E116" s="30">
        <f>E117</f>
        <v>120</v>
      </c>
      <c r="F116" s="30">
        <f>F117</f>
        <v>120</v>
      </c>
      <c r="G116" s="30"/>
      <c r="H116" s="30"/>
      <c r="I116" s="30"/>
      <c r="J116" s="30"/>
      <c r="K116" s="30">
        <f t="shared" si="10"/>
        <v>120</v>
      </c>
      <c r="L116" s="30">
        <f t="shared" si="10"/>
        <v>120</v>
      </c>
    </row>
    <row r="117" spans="1:12" s="10" customFormat="1" ht="23.1" customHeight="1">
      <c r="A117" s="26"/>
      <c r="B117" s="27" t="s">
        <v>0</v>
      </c>
      <c r="C117" s="27"/>
      <c r="D117" s="28"/>
      <c r="E117" s="30">
        <f>E118</f>
        <v>120</v>
      </c>
      <c r="F117" s="30">
        <f>F118</f>
        <v>120</v>
      </c>
      <c r="G117" s="30"/>
      <c r="H117" s="30"/>
      <c r="I117" s="30"/>
      <c r="J117" s="30"/>
      <c r="K117" s="30">
        <f t="shared" ref="K117:L135" si="11">E117+G117+I117</f>
        <v>120</v>
      </c>
      <c r="L117" s="30">
        <f t="shared" si="11"/>
        <v>120</v>
      </c>
    </row>
    <row r="118" spans="1:12" s="10" customFormat="1" ht="23.1" customHeight="1">
      <c r="A118" s="26"/>
      <c r="B118" s="27"/>
      <c r="C118" s="27" t="s">
        <v>1</v>
      </c>
      <c r="D118" s="28"/>
      <c r="E118" s="30">
        <f>SUM(E119:E120)</f>
        <v>120</v>
      </c>
      <c r="F118" s="30">
        <f>SUM(F119:F120)</f>
        <v>120</v>
      </c>
      <c r="G118" s="30"/>
      <c r="H118" s="30"/>
      <c r="I118" s="30"/>
      <c r="J118" s="30"/>
      <c r="K118" s="30">
        <f t="shared" si="11"/>
        <v>120</v>
      </c>
      <c r="L118" s="30">
        <f t="shared" si="11"/>
        <v>120</v>
      </c>
    </row>
    <row r="119" spans="1:12" s="10" customFormat="1" ht="23.1" customHeight="1">
      <c r="A119" s="22"/>
      <c r="B119" s="24"/>
      <c r="C119" s="24"/>
      <c r="D119" s="1" t="s">
        <v>90</v>
      </c>
      <c r="E119" s="12">
        <v>30</v>
      </c>
      <c r="F119" s="12">
        <v>30</v>
      </c>
      <c r="G119" s="12"/>
      <c r="H119" s="12"/>
      <c r="I119" s="12"/>
      <c r="J119" s="12"/>
      <c r="K119" s="12">
        <f t="shared" si="11"/>
        <v>30</v>
      </c>
      <c r="L119" s="12">
        <f t="shared" si="11"/>
        <v>30</v>
      </c>
    </row>
    <row r="120" spans="1:12" s="10" customFormat="1" ht="23.1" customHeight="1">
      <c r="A120" s="22"/>
      <c r="B120" s="24"/>
      <c r="C120" s="24"/>
      <c r="D120" s="1" t="s">
        <v>91</v>
      </c>
      <c r="E120" s="12">
        <f>SUM(E121:E123)</f>
        <v>90</v>
      </c>
      <c r="F120" s="12">
        <f>SUM(F121:F123)</f>
        <v>90</v>
      </c>
      <c r="G120" s="12"/>
      <c r="H120" s="12"/>
      <c r="I120" s="12"/>
      <c r="J120" s="12"/>
      <c r="K120" s="12">
        <f t="shared" si="11"/>
        <v>90</v>
      </c>
      <c r="L120" s="12">
        <f t="shared" si="11"/>
        <v>90</v>
      </c>
    </row>
    <row r="121" spans="1:12" s="10" customFormat="1" ht="23.1" customHeight="1">
      <c r="A121" s="22"/>
      <c r="B121" s="24"/>
      <c r="C121" s="24"/>
      <c r="D121" s="1" t="s">
        <v>129</v>
      </c>
      <c r="E121" s="12">
        <v>30</v>
      </c>
      <c r="F121" s="12">
        <v>30</v>
      </c>
      <c r="G121" s="12"/>
      <c r="H121" s="12"/>
      <c r="I121" s="12"/>
      <c r="J121" s="12"/>
      <c r="K121" s="12">
        <f t="shared" ref="K121:K123" si="12">E121+G121+I121</f>
        <v>30</v>
      </c>
      <c r="L121" s="12">
        <f t="shared" ref="L121:L123" si="13">F121+H121+J121</f>
        <v>30</v>
      </c>
    </row>
    <row r="122" spans="1:12" s="10" customFormat="1" ht="23.1" customHeight="1">
      <c r="A122" s="22"/>
      <c r="B122" s="24"/>
      <c r="C122" s="24"/>
      <c r="D122" s="1" t="s">
        <v>130</v>
      </c>
      <c r="E122" s="12">
        <v>30</v>
      </c>
      <c r="F122" s="12">
        <v>30</v>
      </c>
      <c r="G122" s="12"/>
      <c r="H122" s="12"/>
      <c r="I122" s="12"/>
      <c r="J122" s="12"/>
      <c r="K122" s="12">
        <f t="shared" si="12"/>
        <v>30</v>
      </c>
      <c r="L122" s="12">
        <f t="shared" si="13"/>
        <v>30</v>
      </c>
    </row>
    <row r="123" spans="1:12" s="10" customFormat="1" ht="23.1" customHeight="1">
      <c r="A123" s="22"/>
      <c r="B123" s="24"/>
      <c r="C123" s="24"/>
      <c r="D123" s="1" t="s">
        <v>131</v>
      </c>
      <c r="E123" s="12">
        <v>30</v>
      </c>
      <c r="F123" s="12">
        <v>30</v>
      </c>
      <c r="G123" s="12"/>
      <c r="H123" s="12"/>
      <c r="I123" s="12"/>
      <c r="J123" s="12"/>
      <c r="K123" s="12">
        <f t="shared" si="12"/>
        <v>30</v>
      </c>
      <c r="L123" s="12">
        <f t="shared" si="13"/>
        <v>30</v>
      </c>
    </row>
    <row r="124" spans="1:12" s="10" customFormat="1" ht="23.1" customHeight="1">
      <c r="A124" s="26" t="s">
        <v>31</v>
      </c>
      <c r="B124" s="27"/>
      <c r="C124" s="27"/>
      <c r="D124" s="28"/>
      <c r="E124" s="30">
        <f>E125</f>
        <v>240</v>
      </c>
      <c r="F124" s="30">
        <f>F125</f>
        <v>240</v>
      </c>
      <c r="G124" s="30">
        <f>G132</f>
        <v>35</v>
      </c>
      <c r="H124" s="30">
        <f>H132</f>
        <v>35</v>
      </c>
      <c r="I124" s="30"/>
      <c r="J124" s="30"/>
      <c r="K124" s="30">
        <f t="shared" si="11"/>
        <v>275</v>
      </c>
      <c r="L124" s="30">
        <f t="shared" si="11"/>
        <v>275</v>
      </c>
    </row>
    <row r="125" spans="1:12" s="10" customFormat="1" ht="23.1" customHeight="1">
      <c r="A125" s="26"/>
      <c r="B125" s="34" t="s">
        <v>0</v>
      </c>
      <c r="C125" s="34"/>
      <c r="D125" s="28"/>
      <c r="E125" s="30">
        <f>E126</f>
        <v>240</v>
      </c>
      <c r="F125" s="30">
        <f>F126</f>
        <v>240</v>
      </c>
      <c r="G125" s="30"/>
      <c r="H125" s="30"/>
      <c r="I125" s="30"/>
      <c r="J125" s="30"/>
      <c r="K125" s="30">
        <f t="shared" si="11"/>
        <v>240</v>
      </c>
      <c r="L125" s="30">
        <f t="shared" si="11"/>
        <v>240</v>
      </c>
    </row>
    <row r="126" spans="1:12" s="10" customFormat="1" ht="23.1" customHeight="1">
      <c r="A126" s="26"/>
      <c r="B126" s="34"/>
      <c r="C126" s="34" t="s">
        <v>1</v>
      </c>
      <c r="D126" s="28"/>
      <c r="E126" s="30">
        <f>SUM(E127:E131)</f>
        <v>240</v>
      </c>
      <c r="F126" s="30">
        <f>SUM(F127:F131)</f>
        <v>240</v>
      </c>
      <c r="G126" s="30"/>
      <c r="H126" s="30"/>
      <c r="I126" s="30"/>
      <c r="J126" s="30"/>
      <c r="K126" s="30">
        <f t="shared" si="11"/>
        <v>240</v>
      </c>
      <c r="L126" s="30">
        <f t="shared" si="11"/>
        <v>240</v>
      </c>
    </row>
    <row r="127" spans="1:12" s="10" customFormat="1" ht="23.1" customHeight="1">
      <c r="A127" s="22"/>
      <c r="B127" s="24"/>
      <c r="C127" s="24"/>
      <c r="D127" s="1" t="s">
        <v>108</v>
      </c>
      <c r="E127" s="12">
        <v>240</v>
      </c>
      <c r="F127" s="12">
        <v>240</v>
      </c>
      <c r="G127" s="12"/>
      <c r="H127" s="12"/>
      <c r="I127" s="12"/>
      <c r="J127" s="12"/>
      <c r="K127" s="12">
        <f t="shared" si="11"/>
        <v>240</v>
      </c>
      <c r="L127" s="12">
        <f t="shared" si="11"/>
        <v>240</v>
      </c>
    </row>
    <row r="128" spans="1:12" s="10" customFormat="1" ht="23.1" customHeight="1">
      <c r="A128" s="22"/>
      <c r="B128" s="24"/>
      <c r="C128" s="24"/>
      <c r="D128" s="1" t="s">
        <v>124</v>
      </c>
      <c r="E128" s="12"/>
      <c r="F128" s="12"/>
      <c r="G128" s="12"/>
      <c r="H128" s="12"/>
      <c r="I128" s="12"/>
      <c r="J128" s="12"/>
      <c r="K128" s="12"/>
      <c r="L128" s="12"/>
    </row>
    <row r="129" spans="1:12" s="10" customFormat="1" ht="23.1" customHeight="1">
      <c r="A129" s="22"/>
      <c r="B129" s="24"/>
      <c r="C129" s="24"/>
      <c r="D129" s="1" t="s">
        <v>125</v>
      </c>
      <c r="E129" s="12"/>
      <c r="F129" s="12"/>
      <c r="G129" s="12"/>
      <c r="H129" s="12"/>
      <c r="I129" s="12"/>
      <c r="J129" s="12"/>
      <c r="K129" s="12"/>
      <c r="L129" s="12"/>
    </row>
    <row r="130" spans="1:12" s="10" customFormat="1" ht="23.1" customHeight="1">
      <c r="A130" s="22"/>
      <c r="B130" s="24"/>
      <c r="C130" s="24"/>
      <c r="D130" s="1" t="s">
        <v>126</v>
      </c>
      <c r="E130" s="12"/>
      <c r="F130" s="12"/>
      <c r="G130" s="12"/>
      <c r="H130" s="12"/>
      <c r="I130" s="12"/>
      <c r="J130" s="12"/>
      <c r="K130" s="12">
        <f t="shared" si="11"/>
        <v>0</v>
      </c>
      <c r="L130" s="12">
        <f t="shared" si="11"/>
        <v>0</v>
      </c>
    </row>
    <row r="131" spans="1:12" s="10" customFormat="1" ht="23.1" customHeight="1">
      <c r="A131" s="22"/>
      <c r="B131" s="24"/>
      <c r="C131" s="24"/>
      <c r="D131" s="1" t="s">
        <v>127</v>
      </c>
      <c r="E131" s="12"/>
      <c r="F131" s="12"/>
      <c r="G131" s="12"/>
      <c r="H131" s="12"/>
      <c r="I131" s="12"/>
      <c r="J131" s="12"/>
      <c r="K131" s="12">
        <f t="shared" si="11"/>
        <v>0</v>
      </c>
      <c r="L131" s="12">
        <f t="shared" si="11"/>
        <v>0</v>
      </c>
    </row>
    <row r="132" spans="1:12" s="10" customFormat="1" ht="23.1" customHeight="1">
      <c r="A132" s="26"/>
      <c r="B132" s="34" t="s">
        <v>4</v>
      </c>
      <c r="C132" s="34"/>
      <c r="D132" s="28"/>
      <c r="E132" s="30"/>
      <c r="F132" s="30"/>
      <c r="G132" s="30">
        <f>G133</f>
        <v>35</v>
      </c>
      <c r="H132" s="30">
        <f>H133</f>
        <v>35</v>
      </c>
      <c r="I132" s="30"/>
      <c r="J132" s="30"/>
      <c r="K132" s="30">
        <f t="shared" si="11"/>
        <v>35</v>
      </c>
      <c r="L132" s="30">
        <f t="shared" si="11"/>
        <v>35</v>
      </c>
    </row>
    <row r="133" spans="1:12" s="10" customFormat="1" ht="23.1" customHeight="1">
      <c r="A133" s="26"/>
      <c r="B133" s="27"/>
      <c r="C133" s="34" t="s">
        <v>1</v>
      </c>
      <c r="D133" s="28"/>
      <c r="E133" s="30"/>
      <c r="F133" s="30"/>
      <c r="G133" s="30">
        <f>G134</f>
        <v>35</v>
      </c>
      <c r="H133" s="30">
        <f>H134</f>
        <v>35</v>
      </c>
      <c r="I133" s="30"/>
      <c r="J133" s="30"/>
      <c r="K133" s="30">
        <f t="shared" si="11"/>
        <v>35</v>
      </c>
      <c r="L133" s="30">
        <f t="shared" si="11"/>
        <v>35</v>
      </c>
    </row>
    <row r="134" spans="1:12" s="10" customFormat="1">
      <c r="A134" s="26"/>
      <c r="B134" s="27"/>
      <c r="C134" s="27"/>
      <c r="D134" s="1" t="s">
        <v>109</v>
      </c>
      <c r="E134" s="12"/>
      <c r="F134" s="12"/>
      <c r="G134" s="12">
        <v>35</v>
      </c>
      <c r="H134" s="12">
        <v>35</v>
      </c>
      <c r="I134" s="12"/>
      <c r="J134" s="12"/>
      <c r="K134" s="12">
        <f t="shared" si="11"/>
        <v>35</v>
      </c>
      <c r="L134" s="12">
        <f t="shared" si="11"/>
        <v>35</v>
      </c>
    </row>
    <row r="135" spans="1:12" s="10" customFormat="1">
      <c r="A135" s="26" t="s">
        <v>32</v>
      </c>
      <c r="B135" s="27"/>
      <c r="C135" s="27"/>
      <c r="D135" s="28"/>
      <c r="E135" s="30">
        <f t="shared" ref="E135:F137" si="14">E136</f>
        <v>80</v>
      </c>
      <c r="F135" s="30">
        <f t="shared" si="14"/>
        <v>80</v>
      </c>
      <c r="G135" s="30"/>
      <c r="H135" s="30"/>
      <c r="I135" s="30"/>
      <c r="J135" s="30"/>
      <c r="K135" s="30">
        <f t="shared" si="11"/>
        <v>80</v>
      </c>
      <c r="L135" s="30">
        <f t="shared" si="11"/>
        <v>80</v>
      </c>
    </row>
    <row r="136" spans="1:12" s="10" customFormat="1">
      <c r="A136" s="26"/>
      <c r="B136" s="34" t="s">
        <v>0</v>
      </c>
      <c r="C136" s="34"/>
      <c r="D136" s="28"/>
      <c r="E136" s="30">
        <f t="shared" si="14"/>
        <v>80</v>
      </c>
      <c r="F136" s="30">
        <f t="shared" si="14"/>
        <v>80</v>
      </c>
      <c r="G136" s="30"/>
      <c r="H136" s="30"/>
      <c r="I136" s="30"/>
      <c r="J136" s="30"/>
      <c r="K136" s="30">
        <f t="shared" ref="K136:L138" si="15">E136+G136+I136</f>
        <v>80</v>
      </c>
      <c r="L136" s="30">
        <f t="shared" si="15"/>
        <v>80</v>
      </c>
    </row>
    <row r="137" spans="1:12" s="10" customFormat="1">
      <c r="A137" s="26"/>
      <c r="B137" s="34"/>
      <c r="C137" s="34" t="s">
        <v>1</v>
      </c>
      <c r="D137" s="28"/>
      <c r="E137" s="30">
        <f t="shared" si="14"/>
        <v>80</v>
      </c>
      <c r="F137" s="30">
        <f t="shared" si="14"/>
        <v>80</v>
      </c>
      <c r="G137" s="30"/>
      <c r="H137" s="30"/>
      <c r="I137" s="30"/>
      <c r="J137" s="30"/>
      <c r="K137" s="30">
        <f t="shared" si="15"/>
        <v>80</v>
      </c>
      <c r="L137" s="30">
        <f t="shared" si="15"/>
        <v>80</v>
      </c>
    </row>
    <row r="138" spans="1:12" s="10" customFormat="1">
      <c r="A138" s="22"/>
      <c r="B138" s="24"/>
      <c r="C138" s="24"/>
      <c r="D138" s="1" t="s">
        <v>49</v>
      </c>
      <c r="E138" s="12">
        <v>80</v>
      </c>
      <c r="F138" s="12">
        <v>80</v>
      </c>
      <c r="G138" s="12"/>
      <c r="H138" s="12"/>
      <c r="I138" s="12"/>
      <c r="J138" s="12"/>
      <c r="K138" s="12">
        <f t="shared" si="15"/>
        <v>80</v>
      </c>
      <c r="L138" s="12">
        <f t="shared" si="15"/>
        <v>80</v>
      </c>
    </row>
    <row r="139" spans="1:12" s="10" customFormat="1">
      <c r="A139" s="43" t="s">
        <v>16</v>
      </c>
      <c r="B139" s="51"/>
      <c r="C139" s="51"/>
      <c r="D139" s="44"/>
      <c r="E139" s="13">
        <f t="shared" ref="E139:L139" si="16">E5+E42+E69+E96+E110+E116+E124+E135</f>
        <v>2455</v>
      </c>
      <c r="F139" s="13">
        <f t="shared" si="16"/>
        <v>2455</v>
      </c>
      <c r="G139" s="13">
        <f t="shared" si="16"/>
        <v>272</v>
      </c>
      <c r="H139" s="13">
        <f t="shared" si="16"/>
        <v>400</v>
      </c>
      <c r="I139" s="13">
        <f t="shared" si="16"/>
        <v>47</v>
      </c>
      <c r="J139" s="13">
        <f t="shared" si="16"/>
        <v>41</v>
      </c>
      <c r="K139" s="13">
        <f t="shared" si="16"/>
        <v>2774</v>
      </c>
      <c r="L139" s="13">
        <f t="shared" si="16"/>
        <v>2896</v>
      </c>
    </row>
    <row r="140" spans="1:12" s="10" customFormat="1">
      <c r="A140" s="35" t="s">
        <v>40</v>
      </c>
      <c r="B140" s="16"/>
      <c r="C140" s="16"/>
      <c r="D140" s="18"/>
      <c r="E140" s="8"/>
      <c r="F140" s="17"/>
      <c r="G140" s="18"/>
      <c r="H140" s="18"/>
      <c r="I140" s="18"/>
      <c r="J140" s="18"/>
      <c r="K140" s="18"/>
      <c r="L140" s="19"/>
    </row>
    <row r="141" spans="1:12" s="10" customFormat="1">
      <c r="A141" s="18"/>
      <c r="B141" s="18"/>
      <c r="C141" s="18"/>
      <c r="D141" s="5"/>
      <c r="E141" s="19"/>
      <c r="F141" s="19"/>
      <c r="G141" s="18"/>
      <c r="H141" s="18"/>
      <c r="I141" s="18"/>
      <c r="J141" s="18"/>
      <c r="K141" s="18"/>
      <c r="L141" s="18"/>
    </row>
    <row r="142" spans="1:1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20" customForma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</sheetData>
  <mergeCells count="6">
    <mergeCell ref="K3:L3"/>
    <mergeCell ref="A139:D139"/>
    <mergeCell ref="A3:D4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9:F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showZeros="0" workbookViewId="0">
      <selection activeCell="E5" sqref="E5"/>
    </sheetView>
  </sheetViews>
  <sheetFormatPr defaultColWidth="9" defaultRowHeight="24"/>
  <cols>
    <col min="1" max="1" width="30.5703125" style="5" customWidth="1"/>
    <col min="2" max="11" width="8.140625" style="5" customWidth="1"/>
    <col min="12" max="16384" width="9" style="5"/>
  </cols>
  <sheetData>
    <row r="1" spans="1:11" s="4" customFormat="1" ht="24" customHeight="1">
      <c r="A1" s="2" t="s">
        <v>39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ht="42.75" customHeight="1">
      <c r="A2" s="54" t="s">
        <v>12</v>
      </c>
      <c r="B2" s="43" t="s">
        <v>13</v>
      </c>
      <c r="C2" s="44"/>
      <c r="D2" s="43" t="s">
        <v>14</v>
      </c>
      <c r="E2" s="44"/>
      <c r="F2" s="43" t="s">
        <v>15</v>
      </c>
      <c r="G2" s="44"/>
      <c r="H2" s="43" t="s">
        <v>16</v>
      </c>
      <c r="I2" s="44"/>
      <c r="J2" s="52" t="s">
        <v>17</v>
      </c>
      <c r="K2" s="53"/>
    </row>
    <row r="3" spans="1:11">
      <c r="A3" s="55"/>
      <c r="B3" s="6" t="s">
        <v>18</v>
      </c>
      <c r="C3" s="6" t="s">
        <v>19</v>
      </c>
      <c r="D3" s="6" t="s">
        <v>18</v>
      </c>
      <c r="E3" s="6" t="s">
        <v>19</v>
      </c>
      <c r="F3" s="6" t="s">
        <v>18</v>
      </c>
      <c r="G3" s="6" t="s">
        <v>19</v>
      </c>
      <c r="H3" s="6" t="s">
        <v>18</v>
      </c>
      <c r="I3" s="6" t="s">
        <v>19</v>
      </c>
      <c r="J3" s="7" t="s">
        <v>20</v>
      </c>
      <c r="K3" s="7" t="s">
        <v>21</v>
      </c>
    </row>
    <row r="4" spans="1:11" s="10" customFormat="1">
      <c r="A4" s="11" t="s">
        <v>22</v>
      </c>
      <c r="B4" s="12">
        <f>'ตาราง1 ปี68'!E5</f>
        <v>510</v>
      </c>
      <c r="C4" s="12">
        <f>'ตาราง1 ปี68'!F5</f>
        <v>510</v>
      </c>
      <c r="D4" s="12">
        <f>'ตาราง1 ปี68'!G5</f>
        <v>203</v>
      </c>
      <c r="E4" s="12">
        <f>'ตาราง1 ปี68'!H5</f>
        <v>203</v>
      </c>
      <c r="F4" s="12">
        <f>'ตาราง1 ปี68'!I5</f>
        <v>15</v>
      </c>
      <c r="G4" s="12">
        <f>'ตาราง1 ปี68'!J5</f>
        <v>15</v>
      </c>
      <c r="H4" s="12">
        <f>+B4+D4+F4</f>
        <v>728</v>
      </c>
      <c r="I4" s="12">
        <f>+C4+E4+G4</f>
        <v>728</v>
      </c>
      <c r="J4" s="8">
        <f>+I4-H4</f>
        <v>0</v>
      </c>
      <c r="K4" s="9">
        <f>J4/H4*100</f>
        <v>0</v>
      </c>
    </row>
    <row r="5" spans="1:11" s="10" customFormat="1">
      <c r="A5" s="11" t="s">
        <v>23</v>
      </c>
      <c r="B5" s="12">
        <f>'ตาราง1 ปี68'!E41</f>
        <v>900</v>
      </c>
      <c r="C5" s="12">
        <f>'ตาราง1 ปี68'!F41</f>
        <v>920</v>
      </c>
      <c r="D5" s="12">
        <f>'ตาราง1 ปี68'!G41</f>
        <v>27</v>
      </c>
      <c r="E5" s="12">
        <f>'ตาราง1 ปี68'!H41</f>
        <v>22</v>
      </c>
      <c r="F5" s="12">
        <f>'ตาราง1 ปี68'!I41</f>
        <v>5</v>
      </c>
      <c r="G5" s="12">
        <f>'ตาราง1 ปี68'!J41</f>
        <v>5</v>
      </c>
      <c r="H5" s="12">
        <f t="shared" ref="H5:H11" si="0">+B5+D5+F5</f>
        <v>932</v>
      </c>
      <c r="I5" s="12">
        <f t="shared" ref="I5:I11" si="1">+C5+E5+G5</f>
        <v>947</v>
      </c>
      <c r="J5" s="8">
        <f>+I5-H5</f>
        <v>15</v>
      </c>
      <c r="K5" s="9">
        <f>J5/H5*100</f>
        <v>1.6094420600858368</v>
      </c>
    </row>
    <row r="6" spans="1:11" s="10" customFormat="1">
      <c r="A6" s="11" t="s">
        <v>24</v>
      </c>
      <c r="B6" s="12">
        <f>'ตาราง1 ปี68'!E68</f>
        <v>385</v>
      </c>
      <c r="C6" s="12">
        <f>'ตาราง1 ปี68'!F68</f>
        <v>385</v>
      </c>
      <c r="D6" s="12">
        <f>'ตาราง1 ปี68'!G68</f>
        <v>110</v>
      </c>
      <c r="E6" s="12">
        <f>'ตาราง1 ปี68'!H68</f>
        <v>110</v>
      </c>
      <c r="F6" s="12">
        <f>'ตาราง1 ปี68'!I68</f>
        <v>22</v>
      </c>
      <c r="G6" s="12">
        <f>'ตาราง1 ปี68'!J68</f>
        <v>22</v>
      </c>
      <c r="H6" s="12">
        <f t="shared" si="0"/>
        <v>517</v>
      </c>
      <c r="I6" s="12">
        <f t="shared" si="1"/>
        <v>517</v>
      </c>
      <c r="J6" s="8">
        <f t="shared" ref="J6:J11" si="2">+I6-H6</f>
        <v>0</v>
      </c>
      <c r="K6" s="9">
        <f t="shared" ref="K6:K9" si="3">J6/H6*100</f>
        <v>0</v>
      </c>
    </row>
    <row r="7" spans="1:11" s="10" customFormat="1">
      <c r="A7" s="11" t="s">
        <v>35</v>
      </c>
      <c r="B7" s="12">
        <f>'ตาราง1 ปี68'!E95</f>
        <v>200</v>
      </c>
      <c r="C7" s="12">
        <f>'ตาราง1 ปี68'!F95</f>
        <v>200</v>
      </c>
      <c r="D7" s="12">
        <f>'ตาราง1 ปี68'!G95</f>
        <v>45</v>
      </c>
      <c r="E7" s="12">
        <f>'ตาราง1 ปี68'!H95</f>
        <v>45</v>
      </c>
      <c r="F7" s="12">
        <f>'ตาราง1 ปี68'!I95</f>
        <v>5</v>
      </c>
      <c r="G7" s="12">
        <f>'ตาราง1 ปี68'!J95</f>
        <v>5</v>
      </c>
      <c r="H7" s="12">
        <f t="shared" si="0"/>
        <v>250</v>
      </c>
      <c r="I7" s="12">
        <f t="shared" si="1"/>
        <v>250</v>
      </c>
      <c r="J7" s="8">
        <f t="shared" si="2"/>
        <v>0</v>
      </c>
      <c r="K7" s="9">
        <f t="shared" si="3"/>
        <v>0</v>
      </c>
    </row>
    <row r="8" spans="1:11" s="10" customFormat="1">
      <c r="A8" s="11" t="s">
        <v>25</v>
      </c>
      <c r="B8" s="12">
        <f>'ตาราง1 ปี68'!E109</f>
        <v>180</v>
      </c>
      <c r="C8" s="12">
        <f>'ตาราง1 ปี68'!F109</f>
        <v>180</v>
      </c>
      <c r="D8" s="12">
        <f>'ตาราง1 ปี68'!G109</f>
        <v>0</v>
      </c>
      <c r="E8" s="12">
        <f>'ตาราง1 ปี68'!H109</f>
        <v>0</v>
      </c>
      <c r="F8" s="12">
        <f>'ตาราง1 ปี68'!I109</f>
        <v>0</v>
      </c>
      <c r="G8" s="12">
        <f>'ตาราง1 ปี68'!J109</f>
        <v>0</v>
      </c>
      <c r="H8" s="12">
        <f t="shared" si="0"/>
        <v>180</v>
      </c>
      <c r="I8" s="12">
        <f t="shared" si="1"/>
        <v>180</v>
      </c>
      <c r="J8" s="8">
        <f t="shared" si="2"/>
        <v>0</v>
      </c>
      <c r="K8" s="9">
        <f t="shared" si="3"/>
        <v>0</v>
      </c>
    </row>
    <row r="9" spans="1:11" s="10" customFormat="1">
      <c r="A9" s="11" t="s">
        <v>26</v>
      </c>
      <c r="B9" s="12">
        <f>'ตาราง1 ปี68'!E115</f>
        <v>115</v>
      </c>
      <c r="C9" s="12">
        <f>'ตาราง1 ปี68'!F115</f>
        <v>115</v>
      </c>
      <c r="D9" s="12">
        <f>'ตาราง1 ปี68'!G115</f>
        <v>0</v>
      </c>
      <c r="E9" s="12">
        <f>'ตาราง1 ปี68'!H115</f>
        <v>0</v>
      </c>
      <c r="F9" s="12">
        <f>'ตาราง1 ปี68'!I115</f>
        <v>0</v>
      </c>
      <c r="G9" s="12">
        <f>'ตาราง1 ปี68'!J115</f>
        <v>0</v>
      </c>
      <c r="H9" s="12">
        <f t="shared" si="0"/>
        <v>115</v>
      </c>
      <c r="I9" s="12">
        <f t="shared" si="1"/>
        <v>115</v>
      </c>
      <c r="J9" s="8">
        <f>+I9-H9</f>
        <v>0</v>
      </c>
      <c r="K9" s="9">
        <f t="shared" si="3"/>
        <v>0</v>
      </c>
    </row>
    <row r="10" spans="1:11" s="10" customFormat="1">
      <c r="A10" s="11" t="s">
        <v>27</v>
      </c>
      <c r="B10" s="12">
        <f>'ตาราง1 ปี68'!E123</f>
        <v>200</v>
      </c>
      <c r="C10" s="12">
        <f>'ตาราง1 ปี68'!F123</f>
        <v>240</v>
      </c>
      <c r="D10" s="12">
        <f>'ตาราง1 ปี68'!G123</f>
        <v>25</v>
      </c>
      <c r="E10" s="12">
        <f>'ตาราง1 ปี68'!H123</f>
        <v>25</v>
      </c>
      <c r="F10" s="12">
        <f>'ตาราง1 ปี68'!I123</f>
        <v>0</v>
      </c>
      <c r="G10" s="12">
        <f>'ตาราง1 ปี68'!J123</f>
        <v>0</v>
      </c>
      <c r="H10" s="12">
        <f t="shared" si="0"/>
        <v>225</v>
      </c>
      <c r="I10" s="12">
        <f t="shared" si="1"/>
        <v>265</v>
      </c>
      <c r="J10" s="8">
        <f t="shared" si="2"/>
        <v>40</v>
      </c>
      <c r="K10" s="9">
        <f>J10/H10*100</f>
        <v>17.777777777777779</v>
      </c>
    </row>
    <row r="11" spans="1:11" s="10" customFormat="1">
      <c r="A11" s="11" t="s">
        <v>28</v>
      </c>
      <c r="B11" s="12">
        <f>'ตาราง1 ปี68'!E134</f>
        <v>80</v>
      </c>
      <c r="C11" s="12">
        <f>'ตาราง1 ปี68'!F134</f>
        <v>80</v>
      </c>
      <c r="D11" s="12">
        <f>'ตาราง1 ปี68'!G134</f>
        <v>0</v>
      </c>
      <c r="E11" s="12">
        <f>'ตาราง1 ปี68'!H134</f>
        <v>0</v>
      </c>
      <c r="F11" s="12">
        <f>'ตาราง1 ปี68'!I134</f>
        <v>0</v>
      </c>
      <c r="G11" s="12">
        <f>'ตาราง1 ปี68'!J134</f>
        <v>0</v>
      </c>
      <c r="H11" s="12">
        <f t="shared" si="0"/>
        <v>80</v>
      </c>
      <c r="I11" s="12">
        <f t="shared" si="1"/>
        <v>80</v>
      </c>
      <c r="J11" s="8">
        <f t="shared" si="2"/>
        <v>0</v>
      </c>
      <c r="K11" s="9">
        <f>J11/H11*100</f>
        <v>0</v>
      </c>
    </row>
    <row r="12" spans="1:11" s="10" customFormat="1">
      <c r="A12" s="7" t="s">
        <v>16</v>
      </c>
      <c r="B12" s="13">
        <f t="shared" ref="B12:I12" si="4">B4+B5+B6+B7+B8+B9+B10+B11</f>
        <v>2570</v>
      </c>
      <c r="C12" s="13">
        <f t="shared" si="4"/>
        <v>2630</v>
      </c>
      <c r="D12" s="13">
        <f t="shared" si="4"/>
        <v>410</v>
      </c>
      <c r="E12" s="13">
        <f t="shared" si="4"/>
        <v>405</v>
      </c>
      <c r="F12" s="13">
        <f t="shared" si="4"/>
        <v>47</v>
      </c>
      <c r="G12" s="13">
        <f t="shared" si="4"/>
        <v>47</v>
      </c>
      <c r="H12" s="13">
        <f t="shared" si="4"/>
        <v>3027</v>
      </c>
      <c r="I12" s="13">
        <f t="shared" si="4"/>
        <v>3082</v>
      </c>
      <c r="J12" s="14">
        <f>+I12-H12</f>
        <v>55</v>
      </c>
      <c r="K12" s="15">
        <f>J12/H12*100</f>
        <v>1.8169805087545423</v>
      </c>
    </row>
    <row r="13" spans="1:11">
      <c r="A13" s="16" t="s">
        <v>29</v>
      </c>
      <c r="B13" s="8"/>
      <c r="C13" s="17"/>
      <c r="D13" s="18"/>
      <c r="E13" s="18"/>
      <c r="F13" s="18"/>
      <c r="G13" s="18"/>
      <c r="H13" s="18"/>
      <c r="I13" s="19"/>
      <c r="J13" s="18"/>
      <c r="K13" s="18"/>
    </row>
    <row r="14" spans="1:11" ht="18" customHeight="1">
      <c r="A14" s="18" t="s">
        <v>41</v>
      </c>
      <c r="B14" s="19"/>
      <c r="C14" s="19"/>
      <c r="D14" s="18"/>
      <c r="E14" s="18"/>
      <c r="F14" s="18"/>
      <c r="G14" s="18"/>
      <c r="H14" s="18"/>
      <c r="I14" s="18"/>
      <c r="J14" s="18"/>
      <c r="K14" s="18"/>
    </row>
    <row r="15" spans="1:11" s="20" customFormat="1">
      <c r="D15" s="38"/>
      <c r="E15" s="38"/>
    </row>
    <row r="16" spans="1:11">
      <c r="A16" s="21"/>
      <c r="B16" s="21"/>
      <c r="C16" s="21"/>
      <c r="D16" s="21"/>
      <c r="E16" s="21"/>
      <c r="F16" s="21"/>
      <c r="G16" s="21"/>
      <c r="H16" s="21"/>
      <c r="I16" s="21"/>
    </row>
  </sheetData>
  <mergeCells count="6">
    <mergeCell ref="J2:K2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showZeros="0" tabSelected="1" workbookViewId="0">
      <selection activeCell="O12" sqref="O12"/>
    </sheetView>
  </sheetViews>
  <sheetFormatPr defaultColWidth="9" defaultRowHeight="24"/>
  <cols>
    <col min="1" max="1" width="29.28515625" style="5" customWidth="1"/>
    <col min="2" max="9" width="7.5703125" style="5" customWidth="1"/>
    <col min="10" max="10" width="8.5703125" style="5" customWidth="1"/>
    <col min="11" max="11" width="9.5703125" style="5" customWidth="1"/>
    <col min="12" max="16384" width="9" style="5"/>
  </cols>
  <sheetData>
    <row r="1" spans="1:11" s="4" customFormat="1" ht="24" customHeight="1">
      <c r="A1" s="2" t="s">
        <v>38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ht="42.75" customHeight="1">
      <c r="A2" s="54" t="s">
        <v>12</v>
      </c>
      <c r="B2" s="43" t="s">
        <v>13</v>
      </c>
      <c r="C2" s="44"/>
      <c r="D2" s="43" t="s">
        <v>14</v>
      </c>
      <c r="E2" s="44"/>
      <c r="F2" s="43" t="s">
        <v>15</v>
      </c>
      <c r="G2" s="44"/>
      <c r="H2" s="43" t="s">
        <v>16</v>
      </c>
      <c r="I2" s="44"/>
      <c r="J2" s="52" t="s">
        <v>17</v>
      </c>
      <c r="K2" s="53"/>
    </row>
    <row r="3" spans="1:11">
      <c r="A3" s="55"/>
      <c r="B3" s="6" t="s">
        <v>18</v>
      </c>
      <c r="C3" s="6" t="s">
        <v>19</v>
      </c>
      <c r="D3" s="6" t="s">
        <v>18</v>
      </c>
      <c r="E3" s="6" t="s">
        <v>19</v>
      </c>
      <c r="F3" s="6" t="s">
        <v>18</v>
      </c>
      <c r="G3" s="6" t="s">
        <v>19</v>
      </c>
      <c r="H3" s="6" t="s">
        <v>18</v>
      </c>
      <c r="I3" s="6" t="s">
        <v>19</v>
      </c>
      <c r="J3" s="7" t="s">
        <v>20</v>
      </c>
      <c r="K3" s="7" t="s">
        <v>21</v>
      </c>
    </row>
    <row r="4" spans="1:11" s="10" customFormat="1">
      <c r="A4" s="11" t="s">
        <v>22</v>
      </c>
      <c r="B4" s="12">
        <f>'ตาราง2 ปี69'!E5</f>
        <v>450</v>
      </c>
      <c r="C4" s="12">
        <f>'ตาราง2 ปี69'!F5</f>
        <v>450</v>
      </c>
      <c r="D4" s="12">
        <f>'ตาราง2 ปี69'!G5</f>
        <v>55</v>
      </c>
      <c r="E4" s="12">
        <f>'ตาราง2 ปี69'!H5</f>
        <v>203</v>
      </c>
      <c r="F4" s="12">
        <f>'ตาราง2 ปี69'!I5</f>
        <v>15</v>
      </c>
      <c r="G4" s="12">
        <f>'ตาราง2 ปี69'!J5</f>
        <v>15</v>
      </c>
      <c r="H4" s="12">
        <f>+B4+D4+F4</f>
        <v>520</v>
      </c>
      <c r="I4" s="12">
        <f>+C4+E4+G4</f>
        <v>668</v>
      </c>
      <c r="J4" s="8">
        <f>+I4-H4</f>
        <v>148</v>
      </c>
      <c r="K4" s="9">
        <f>J4/H4*100</f>
        <v>28.46153846153846</v>
      </c>
    </row>
    <row r="5" spans="1:11" s="10" customFormat="1">
      <c r="A5" s="11" t="s">
        <v>23</v>
      </c>
      <c r="B5" s="12">
        <f>'ตาราง2 ปี69'!E42</f>
        <v>800</v>
      </c>
      <c r="C5" s="12">
        <f>'ตาราง2 ปี69'!F42</f>
        <v>820</v>
      </c>
      <c r="D5" s="12">
        <f>'ตาราง2 ปี69'!G42</f>
        <v>27</v>
      </c>
      <c r="E5" s="12">
        <f>'ตาราง2 ปี69'!H42</f>
        <v>27</v>
      </c>
      <c r="F5" s="12">
        <f>'ตาราง2 ปี69'!I42</f>
        <v>5</v>
      </c>
      <c r="G5" s="12">
        <f>'ตาราง2 ปี69'!J42</f>
        <v>5</v>
      </c>
      <c r="H5" s="12">
        <f t="shared" ref="H5:H11" si="0">+B5+D5+F5</f>
        <v>832</v>
      </c>
      <c r="I5" s="12">
        <f t="shared" ref="I5:I11" si="1">+C5+E5+G5</f>
        <v>852</v>
      </c>
      <c r="J5" s="8">
        <f>+I5-H5</f>
        <v>20</v>
      </c>
      <c r="K5" s="9">
        <f>J5/H5*100</f>
        <v>2.4038461538461542</v>
      </c>
    </row>
    <row r="6" spans="1:11" s="10" customFormat="1">
      <c r="A6" s="11" t="s">
        <v>24</v>
      </c>
      <c r="B6" s="12">
        <f>'ตาราง2 ปี69'!E69</f>
        <v>385</v>
      </c>
      <c r="C6" s="12">
        <f>'ตาราง2 ปี69'!F69</f>
        <v>365</v>
      </c>
      <c r="D6" s="12">
        <f>'ตาราง2 ปี69'!G69</f>
        <v>110</v>
      </c>
      <c r="E6" s="12">
        <f>'ตาราง2 ปี69'!H69</f>
        <v>90</v>
      </c>
      <c r="F6" s="12">
        <f>'ตาราง2 ปี69'!I69</f>
        <v>22</v>
      </c>
      <c r="G6" s="12">
        <f>'ตาราง2 ปี69'!J69</f>
        <v>16</v>
      </c>
      <c r="H6" s="12">
        <f t="shared" si="0"/>
        <v>517</v>
      </c>
      <c r="I6" s="12">
        <f t="shared" si="1"/>
        <v>471</v>
      </c>
      <c r="J6" s="8">
        <f t="shared" ref="J6:J11" si="2">+I6-H6</f>
        <v>-46</v>
      </c>
      <c r="K6" s="9">
        <f t="shared" ref="K6:K9" si="3">J6/H6*100</f>
        <v>-8.8974854932301746</v>
      </c>
    </row>
    <row r="7" spans="1:11" s="10" customFormat="1">
      <c r="A7" s="11" t="s">
        <v>35</v>
      </c>
      <c r="B7" s="12">
        <f>'ตาราง2 ปี69'!E96</f>
        <v>200</v>
      </c>
      <c r="C7" s="12">
        <f>'ตาราง2 ปี69'!F96</f>
        <v>200</v>
      </c>
      <c r="D7" s="12">
        <f>'ตาราง2 ปี69'!G96</f>
        <v>45</v>
      </c>
      <c r="E7" s="12">
        <f>'ตาราง2 ปี69'!H96</f>
        <v>45</v>
      </c>
      <c r="F7" s="12">
        <f>'ตาราง2 ปี69'!I96</f>
        <v>5</v>
      </c>
      <c r="G7" s="12">
        <f>'ตาราง2 ปี69'!J96</f>
        <v>5</v>
      </c>
      <c r="H7" s="12">
        <f t="shared" si="0"/>
        <v>250</v>
      </c>
      <c r="I7" s="12">
        <f t="shared" si="1"/>
        <v>250</v>
      </c>
      <c r="J7" s="8">
        <f t="shared" si="2"/>
        <v>0</v>
      </c>
      <c r="K7" s="9">
        <f t="shared" si="3"/>
        <v>0</v>
      </c>
    </row>
    <row r="8" spans="1:11" s="10" customFormat="1">
      <c r="A8" s="11" t="s">
        <v>25</v>
      </c>
      <c r="B8" s="12">
        <f>'ตาราง2 ปี69'!E110</f>
        <v>180</v>
      </c>
      <c r="C8" s="12">
        <f>'ตาราง2 ปี69'!F110</f>
        <v>180</v>
      </c>
      <c r="D8" s="12">
        <f>'ตาราง2 ปี69'!G110</f>
        <v>0</v>
      </c>
      <c r="E8" s="12">
        <f>'ตาราง2 ปี69'!H110</f>
        <v>0</v>
      </c>
      <c r="F8" s="12">
        <f>'ตาราง2 ปี69'!I110</f>
        <v>0</v>
      </c>
      <c r="G8" s="12">
        <f>'ตาราง2 ปี69'!J110</f>
        <v>0</v>
      </c>
      <c r="H8" s="12">
        <f t="shared" si="0"/>
        <v>180</v>
      </c>
      <c r="I8" s="12">
        <f t="shared" si="1"/>
        <v>180</v>
      </c>
      <c r="J8" s="8">
        <f t="shared" si="2"/>
        <v>0</v>
      </c>
      <c r="K8" s="9">
        <f t="shared" si="3"/>
        <v>0</v>
      </c>
    </row>
    <row r="9" spans="1:11" s="10" customFormat="1">
      <c r="A9" s="11" t="s">
        <v>26</v>
      </c>
      <c r="B9" s="12">
        <f>'ตาราง2 ปี69'!E116</f>
        <v>120</v>
      </c>
      <c r="C9" s="12">
        <f>'ตาราง2 ปี69'!F116</f>
        <v>120</v>
      </c>
      <c r="D9" s="12">
        <f>'ตาราง2 ปี69'!G116</f>
        <v>0</v>
      </c>
      <c r="E9" s="12">
        <f>'ตาราง2 ปี69'!H116</f>
        <v>0</v>
      </c>
      <c r="F9" s="12">
        <f>'ตาราง2 ปี69'!I116</f>
        <v>0</v>
      </c>
      <c r="G9" s="12">
        <f>'ตาราง2 ปี69'!J116</f>
        <v>0</v>
      </c>
      <c r="H9" s="12">
        <f t="shared" si="0"/>
        <v>120</v>
      </c>
      <c r="I9" s="12">
        <f t="shared" si="1"/>
        <v>120</v>
      </c>
      <c r="J9" s="8">
        <f>+I9-H9</f>
        <v>0</v>
      </c>
      <c r="K9" s="9">
        <f t="shared" si="3"/>
        <v>0</v>
      </c>
    </row>
    <row r="10" spans="1:11" s="10" customFormat="1">
      <c r="A10" s="11" t="s">
        <v>27</v>
      </c>
      <c r="B10" s="12">
        <f>'ตาราง2 ปี69'!E124</f>
        <v>240</v>
      </c>
      <c r="C10" s="12">
        <f>'ตาราง2 ปี69'!F124</f>
        <v>240</v>
      </c>
      <c r="D10" s="12">
        <f>'ตาราง2 ปี69'!G124</f>
        <v>35</v>
      </c>
      <c r="E10" s="12">
        <f>'ตาราง2 ปี69'!H124</f>
        <v>35</v>
      </c>
      <c r="F10" s="12">
        <f>'ตาราง2 ปี69'!I124</f>
        <v>0</v>
      </c>
      <c r="G10" s="12">
        <f>'ตาราง2 ปี69'!J124</f>
        <v>0</v>
      </c>
      <c r="H10" s="12">
        <f t="shared" si="0"/>
        <v>275</v>
      </c>
      <c r="I10" s="12">
        <f t="shared" si="1"/>
        <v>275</v>
      </c>
      <c r="J10" s="8">
        <f t="shared" si="2"/>
        <v>0</v>
      </c>
      <c r="K10" s="9">
        <f>J10/H10*100</f>
        <v>0</v>
      </c>
    </row>
    <row r="11" spans="1:11" s="10" customFormat="1">
      <c r="A11" s="11" t="s">
        <v>28</v>
      </c>
      <c r="B11" s="12">
        <f>'ตาราง2 ปี69'!E135</f>
        <v>80</v>
      </c>
      <c r="C11" s="12">
        <f>'ตาราง2 ปี69'!F135</f>
        <v>80</v>
      </c>
      <c r="D11" s="12">
        <f>'ตาราง2 ปี69'!G135</f>
        <v>0</v>
      </c>
      <c r="E11" s="12">
        <f>'ตาราง2 ปี69'!H135</f>
        <v>0</v>
      </c>
      <c r="F11" s="12">
        <f>'ตาราง2 ปี69'!I135</f>
        <v>0</v>
      </c>
      <c r="G11" s="12">
        <f>'ตาราง2 ปี69'!J135</f>
        <v>0</v>
      </c>
      <c r="H11" s="12">
        <f t="shared" si="0"/>
        <v>80</v>
      </c>
      <c r="I11" s="12">
        <f t="shared" si="1"/>
        <v>80</v>
      </c>
      <c r="J11" s="8">
        <f t="shared" si="2"/>
        <v>0</v>
      </c>
      <c r="K11" s="9">
        <f>J11/H11*100</f>
        <v>0</v>
      </c>
    </row>
    <row r="12" spans="1:11" s="10" customFormat="1">
      <c r="A12" s="7" t="s">
        <v>16</v>
      </c>
      <c r="B12" s="13">
        <f t="shared" ref="B12:I12" si="4">B4+B5+B6+B7+B8+B9+B10+B11</f>
        <v>2455</v>
      </c>
      <c r="C12" s="13">
        <f t="shared" si="4"/>
        <v>2455</v>
      </c>
      <c r="D12" s="13">
        <f t="shared" si="4"/>
        <v>272</v>
      </c>
      <c r="E12" s="13">
        <f t="shared" si="4"/>
        <v>400</v>
      </c>
      <c r="F12" s="13">
        <f t="shared" si="4"/>
        <v>47</v>
      </c>
      <c r="G12" s="13">
        <f t="shared" si="4"/>
        <v>41</v>
      </c>
      <c r="H12" s="13">
        <f t="shared" si="4"/>
        <v>2774</v>
      </c>
      <c r="I12" s="13">
        <f t="shared" si="4"/>
        <v>2896</v>
      </c>
      <c r="J12" s="14">
        <f>+I12-H12</f>
        <v>122</v>
      </c>
      <c r="K12" s="15">
        <f>J12/H12*100</f>
        <v>4.3979812545061279</v>
      </c>
    </row>
    <row r="13" spans="1:11">
      <c r="A13" s="16" t="s">
        <v>29</v>
      </c>
      <c r="B13" s="8"/>
      <c r="C13" s="17"/>
      <c r="D13" s="18"/>
      <c r="E13" s="18"/>
      <c r="F13" s="18"/>
      <c r="G13" s="18"/>
      <c r="H13" s="18"/>
      <c r="I13" s="19"/>
      <c r="J13" s="18"/>
      <c r="K13" s="18"/>
    </row>
    <row r="14" spans="1:11">
      <c r="A14" s="18" t="s">
        <v>41</v>
      </c>
      <c r="B14" s="19"/>
      <c r="C14" s="19"/>
      <c r="D14" s="18"/>
      <c r="E14" s="18"/>
      <c r="F14" s="18"/>
      <c r="G14" s="18"/>
      <c r="H14" s="18"/>
      <c r="I14" s="18"/>
      <c r="J14" s="18"/>
      <c r="K14" s="18"/>
    </row>
    <row r="15" spans="1:11" s="20" customFormat="1"/>
    <row r="16" spans="1:11">
      <c r="A16" s="21"/>
      <c r="B16" s="21"/>
      <c r="C16" s="21"/>
      <c r="D16" s="21"/>
      <c r="E16" s="21"/>
      <c r="F16" s="21"/>
      <c r="G16" s="21"/>
      <c r="H16" s="21"/>
      <c r="I16" s="21"/>
    </row>
  </sheetData>
  <mergeCells count="6">
    <mergeCell ref="J2:K2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695865C8E5E1147AA23CEB154CE563C" ma:contentTypeVersion="16" ma:contentTypeDescription="สร้างเอกสารใหม่" ma:contentTypeScope="" ma:versionID="2baac40a5f232892deec646807040b47">
  <xsd:schema xmlns:xsd="http://www.w3.org/2001/XMLSchema" xmlns:xs="http://www.w3.org/2001/XMLSchema" xmlns:p="http://schemas.microsoft.com/office/2006/metadata/properties" xmlns:ns3="c071076b-c64f-47d2-996c-726407f15a03" xmlns:ns4="32fddd84-3fe0-4122-8a5f-8b4e447113a7" targetNamespace="http://schemas.microsoft.com/office/2006/metadata/properties" ma:root="true" ma:fieldsID="98c7f74445c9ed32c6ed76b295f8c74c" ns3:_="" ns4:_="">
    <xsd:import namespace="c071076b-c64f-47d2-996c-726407f15a03"/>
    <xsd:import namespace="32fddd84-3fe0-4122-8a5f-8b4e447113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1076b-c64f-47d2-996c-726407f15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ddd84-3fe0-4122-8a5f-8b4e447113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การแชร์แฮชคำแนะนำ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71076b-c64f-47d2-996c-726407f15a0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6E8C00-6302-48B5-B32F-B7A93A1D5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1076b-c64f-47d2-996c-726407f15a03"/>
    <ds:schemaRef ds:uri="32fddd84-3fe0-4122-8a5f-8b4e44711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236D3C-2908-4A00-9948-38CE66C38A2A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2fddd84-3fe0-4122-8a5f-8b4e447113a7"/>
    <ds:schemaRef ds:uri="c071076b-c64f-47d2-996c-726407f15a03"/>
  </ds:schemaRefs>
</ds:datastoreItem>
</file>

<file path=customXml/itemProps3.xml><?xml version="1.0" encoding="utf-8"?>
<ds:datastoreItem xmlns:ds="http://schemas.openxmlformats.org/officeDocument/2006/customXml" ds:itemID="{EE5B14E1-B8AF-480B-A798-6C63069216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ตาราง1 ปี68</vt:lpstr>
      <vt:lpstr>ตาราง2 ปี69</vt:lpstr>
      <vt:lpstr>ตาราง3 สรุปปี2568</vt:lpstr>
      <vt:lpstr>ตาราง4 สรุปปี2569</vt:lpstr>
      <vt:lpstr>'ตาราง1 ปี68'!Print_Titles</vt:lpstr>
      <vt:lpstr>'ตาราง2 ปี69'!Print_Titles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u2022</cp:lastModifiedBy>
  <cp:lastPrinted>2020-09-29T07:24:39Z</cp:lastPrinted>
  <dcterms:created xsi:type="dcterms:W3CDTF">2020-09-17T07:48:43Z</dcterms:created>
  <dcterms:modified xsi:type="dcterms:W3CDTF">2024-09-25T03:06:19Z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0x0101006695865C8E5E1147AA23CEB154CE563C</vt:lpwstr>
  </property>
</Properties>
</file>